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BD14" l="1"/>
  <c r="Z27" i="1"/>
  <c r="AA27" l="1"/>
  <c r="BG14" i="2"/>
  <c r="AB27" i="1" l="1"/>
  <c r="BJ14" i="2"/>
  <c r="A753"/>
  <c r="A741"/>
  <c r="A1011"/>
  <c r="A941"/>
  <c r="A763"/>
  <c r="A440"/>
  <c r="A874"/>
  <c r="A894"/>
  <c r="A500"/>
  <c r="A848"/>
  <c r="A436"/>
  <c r="A870"/>
  <c r="A272"/>
  <c r="A785"/>
  <c r="A968"/>
  <c r="A543"/>
  <c r="A648"/>
  <c r="A813"/>
  <c r="A309"/>
  <c r="A730"/>
  <c r="A865"/>
  <c r="A688"/>
  <c r="A961"/>
  <c r="A636"/>
  <c r="A397"/>
  <c r="A555"/>
  <c r="A762"/>
  <c r="A860"/>
  <c r="A991"/>
  <c r="A388"/>
  <c r="A469"/>
  <c r="A258"/>
  <c r="A252"/>
  <c r="A639"/>
  <c r="A705"/>
  <c r="A943"/>
  <c r="A978"/>
  <c r="A786"/>
  <c r="A664"/>
  <c r="A503"/>
  <c r="A269"/>
  <c r="A473"/>
  <c r="A284"/>
  <c r="A886"/>
  <c r="A637"/>
  <c r="A641"/>
  <c r="A328"/>
  <c r="A744"/>
  <c r="A220"/>
  <c r="A251"/>
  <c r="A833"/>
  <c r="A539"/>
  <c r="A231"/>
  <c r="A632"/>
  <c r="A963"/>
  <c r="A504"/>
  <c r="A638"/>
  <c r="A784"/>
  <c r="A971"/>
  <c r="A406"/>
  <c r="A682"/>
  <c r="A314"/>
  <c r="A993"/>
  <c r="A305"/>
  <c r="A300"/>
  <c r="A890"/>
  <c r="A495"/>
  <c r="A313"/>
  <c r="A950"/>
  <c r="A464"/>
  <c r="A822"/>
  <c r="A932"/>
  <c r="A644"/>
  <c r="A751"/>
  <c r="A582"/>
  <c r="A754"/>
  <c r="A693"/>
  <c r="A577"/>
  <c r="A872"/>
  <c r="A679"/>
  <c r="A823"/>
  <c r="A330"/>
  <c r="A540"/>
  <c r="A372"/>
  <c r="A732"/>
  <c r="A239"/>
  <c r="A533"/>
  <c r="A486"/>
  <c r="A291"/>
  <c r="A527"/>
  <c r="A899"/>
  <c r="A776"/>
  <c r="A669"/>
  <c r="A665"/>
  <c r="A377"/>
  <c r="A432"/>
  <c r="A609"/>
  <c r="A795"/>
  <c r="A718"/>
  <c r="A658"/>
  <c r="A811"/>
  <c r="A449"/>
  <c r="A511"/>
  <c r="A625"/>
  <c r="A852"/>
  <c r="A585"/>
  <c r="A981"/>
  <c r="A410"/>
  <c r="A344"/>
  <c r="A412"/>
  <c r="A645"/>
  <c r="A443"/>
  <c r="A396"/>
  <c r="A840"/>
  <c r="A778"/>
  <c r="A903"/>
  <c r="A265"/>
  <c r="A797"/>
  <c r="A771"/>
  <c r="A453"/>
  <c r="A643"/>
  <c r="A282"/>
  <c r="A243"/>
  <c r="A696"/>
  <c r="A810"/>
  <c r="A417"/>
  <c r="A759"/>
  <c r="A1015"/>
  <c r="A315"/>
  <c r="A521"/>
  <c r="A998"/>
  <c r="A897"/>
  <c r="A766"/>
  <c r="A805"/>
  <c r="A708"/>
  <c r="A677"/>
  <c r="A618"/>
  <c r="A1006"/>
  <c r="A854"/>
  <c r="A692"/>
  <c r="A223"/>
  <c r="A425"/>
  <c r="A552"/>
  <c r="A875"/>
  <c r="A923"/>
  <c r="A898"/>
  <c r="A770"/>
  <c r="A748"/>
  <c r="A1007"/>
  <c r="A654"/>
  <c r="A479"/>
  <c r="A687"/>
  <c r="A617"/>
  <c r="A371"/>
  <c r="A667"/>
  <c r="A332"/>
  <c r="A286"/>
  <c r="A996"/>
  <c r="A843"/>
  <c r="A727"/>
  <c r="A892"/>
  <c r="A603"/>
  <c r="A591"/>
  <c r="A888"/>
  <c r="A351"/>
  <c r="A861"/>
  <c r="A820"/>
  <c r="A562"/>
  <c r="A368"/>
  <c r="A958"/>
  <c r="A326"/>
  <c r="A418"/>
  <c r="A757"/>
  <c r="A891"/>
  <c r="A580"/>
  <c r="A712"/>
  <c r="A592"/>
  <c r="A365"/>
  <c r="A825"/>
  <c r="A341"/>
  <c r="A876"/>
  <c r="A458"/>
  <c r="A343"/>
  <c r="A626"/>
  <c r="A919"/>
  <c r="A689"/>
  <c r="A567"/>
  <c r="A801"/>
  <c r="A235"/>
  <c r="A482"/>
  <c r="A684"/>
  <c r="A240"/>
  <c r="A881"/>
  <c r="A304"/>
  <c r="A452"/>
  <c r="A905"/>
  <c r="A907"/>
  <c r="A519"/>
  <c r="A414"/>
  <c r="A423"/>
  <c r="A842"/>
  <c r="A470"/>
  <c r="A967"/>
  <c r="A780"/>
  <c r="A359"/>
  <c r="A908"/>
  <c r="A317"/>
  <c r="A364"/>
  <c r="A895"/>
  <c r="A959"/>
  <c r="A621"/>
  <c r="A656"/>
  <c r="A824"/>
  <c r="A935"/>
  <c r="A266"/>
  <c r="A1010"/>
  <c r="A275"/>
  <c r="A471"/>
  <c r="A549"/>
  <c r="A445"/>
  <c r="A764"/>
  <c r="A450"/>
  <c r="A215"/>
  <c r="A477"/>
  <c r="A796"/>
  <c r="A887"/>
  <c r="A541"/>
  <c r="A363"/>
  <c r="A917"/>
  <c r="A663"/>
  <c r="A324"/>
  <c r="A912"/>
  <c r="A456"/>
  <c r="A531"/>
  <c r="A455"/>
  <c r="A945"/>
  <c r="A731"/>
  <c r="A444"/>
  <c r="A987"/>
  <c r="A942"/>
  <c r="A374"/>
  <c r="A851"/>
  <c r="A405"/>
  <c r="A675"/>
  <c r="A241"/>
  <c r="A353"/>
  <c r="A408"/>
  <c r="A1004"/>
  <c r="A233"/>
  <c r="A918"/>
  <c r="A301"/>
  <c r="A683"/>
  <c r="A370"/>
  <c r="A346"/>
  <c r="A768"/>
  <c r="A666"/>
  <c r="A488"/>
  <c r="A818"/>
  <c r="A524"/>
  <c r="A492"/>
  <c r="A882"/>
  <c r="A279"/>
  <c r="A964"/>
  <c r="A270"/>
  <c r="A263"/>
  <c r="A526"/>
  <c r="A225"/>
  <c r="A530"/>
  <c r="A320"/>
  <c r="A652"/>
  <c r="A974"/>
  <c r="A463"/>
  <c r="A338"/>
  <c r="A560"/>
  <c r="A896"/>
  <c r="A841"/>
  <c r="A487"/>
  <c r="A931"/>
  <c r="A746"/>
  <c r="A791"/>
  <c r="A598"/>
  <c r="A781"/>
  <c r="A863"/>
  <c r="A556"/>
  <c r="A657"/>
  <c r="A339"/>
  <c r="A714"/>
  <c r="A819"/>
  <c r="A557"/>
  <c r="A877"/>
  <c r="A951"/>
  <c r="A475"/>
  <c r="A280"/>
  <c r="A234"/>
  <c r="A847"/>
  <c r="A566"/>
  <c r="A816"/>
  <c r="A900"/>
  <c r="A249"/>
  <c r="A329"/>
  <c r="A1017"/>
  <c r="A550"/>
  <c r="A884"/>
  <c r="A401"/>
  <c r="A537"/>
  <c r="A514"/>
  <c r="A390"/>
  <c r="A904"/>
  <c r="A922"/>
  <c r="A379"/>
  <c r="A604"/>
  <c r="A957"/>
  <c r="A528"/>
  <c r="A242"/>
  <c r="A454"/>
  <c r="A295"/>
  <c r="A558"/>
  <c r="A633"/>
  <c r="A1009"/>
  <c r="A1016"/>
  <c r="A564"/>
  <c r="A584"/>
  <c r="A325"/>
  <c r="A750"/>
  <c r="A716"/>
  <c r="A381"/>
  <c r="A508"/>
  <c r="A760"/>
  <c r="A808"/>
  <c r="A430"/>
  <c r="A572"/>
  <c r="A545"/>
  <c r="A990"/>
  <c r="A864"/>
  <c r="A574"/>
  <c r="A690"/>
  <c r="A497"/>
  <c r="A257"/>
  <c r="A224"/>
  <c r="A299"/>
  <c r="A729"/>
  <c r="A466"/>
  <c r="A722"/>
  <c r="A745"/>
  <c r="A911"/>
  <c r="A616"/>
  <c r="A507"/>
  <c r="A988"/>
  <c r="A859"/>
  <c r="A595"/>
  <c r="A216"/>
  <c r="A256"/>
  <c r="A782"/>
  <c r="A529"/>
  <c r="A382"/>
  <c r="A902"/>
  <c r="A913"/>
  <c r="A758"/>
  <c r="A283"/>
  <c r="A426"/>
  <c r="A605"/>
  <c r="A702"/>
  <c r="A288"/>
  <c r="A399"/>
  <c r="A915"/>
  <c r="A749"/>
  <c r="A438"/>
  <c r="A340"/>
  <c r="A668"/>
  <c r="A850"/>
  <c r="A373"/>
  <c r="A704"/>
  <c r="A238"/>
  <c r="A287"/>
  <c r="A248"/>
  <c r="A437"/>
  <c r="A789"/>
  <c r="A622"/>
  <c r="A947"/>
  <c r="A756"/>
  <c r="A1003"/>
  <c r="A424"/>
  <c r="A983"/>
  <c r="A318"/>
  <c r="A752"/>
  <c r="A311"/>
  <c r="A518"/>
  <c r="A376"/>
  <c r="A489"/>
  <c r="A849"/>
  <c r="A419"/>
  <c r="A448"/>
  <c r="A737"/>
  <c r="A965"/>
  <c r="A889"/>
  <c r="A596"/>
  <c r="A827"/>
  <c r="A934"/>
  <c r="A462"/>
  <c r="A316"/>
  <c r="A783"/>
  <c r="A694"/>
  <c r="A1014"/>
  <c r="A602"/>
  <c r="A926"/>
  <c r="A868"/>
  <c r="A334"/>
  <c r="A337"/>
  <c r="A594"/>
  <c r="A837"/>
  <c r="A883"/>
  <c r="A403"/>
  <c r="A509"/>
  <c r="A629"/>
  <c r="A659"/>
  <c r="A1002"/>
  <c r="A245"/>
  <c r="A630"/>
  <c r="A421"/>
  <c r="A627"/>
  <c r="A355"/>
  <c r="A308"/>
  <c r="A321"/>
  <c r="A697"/>
  <c r="A579"/>
  <c r="A709"/>
  <c r="A534"/>
  <c r="A634"/>
  <c r="A969"/>
  <c r="A485"/>
  <c r="A402"/>
  <c r="A772"/>
  <c r="A431"/>
  <c r="A814"/>
  <c r="A345"/>
  <c r="A607"/>
  <c r="A710"/>
  <c r="A713"/>
  <c r="A447"/>
  <c r="A501"/>
  <c r="A721"/>
  <c r="A292"/>
  <c r="A830"/>
  <c r="A434"/>
  <c r="A982"/>
  <c r="A949"/>
  <c r="A1000"/>
  <c r="A538"/>
  <c r="A548"/>
  <c r="A909"/>
  <c r="A213"/>
  <c r="A391"/>
  <c r="A642"/>
  <c r="A680"/>
  <c r="A385"/>
  <c r="A844"/>
  <c r="A211"/>
  <c r="A435"/>
  <c r="A303"/>
  <c r="A367"/>
  <c r="A653"/>
  <c r="A229"/>
  <c r="A476"/>
  <c r="A498"/>
  <c r="A267"/>
  <c r="A468"/>
  <c r="A792"/>
  <c r="A946"/>
  <c r="A415"/>
  <c r="A250"/>
  <c r="A953"/>
  <c r="A478"/>
  <c r="A378"/>
  <c r="A254"/>
  <c r="A647"/>
  <c r="A925"/>
  <c r="A672"/>
  <c r="A298"/>
  <c r="A568"/>
  <c r="A214"/>
  <c r="A427"/>
  <c r="A966"/>
  <c r="A273"/>
  <c r="A793"/>
  <c r="A271"/>
  <c r="A1008"/>
  <c r="A623"/>
  <c r="A910"/>
  <c r="A433"/>
  <c r="A956"/>
  <c r="A1013"/>
  <c r="A980"/>
  <c r="A547"/>
  <c r="A856"/>
  <c r="A927"/>
  <c r="A803"/>
  <c r="A600"/>
  <c r="A409"/>
  <c r="A835"/>
  <c r="A259"/>
  <c r="A691"/>
  <c r="A575"/>
  <c r="A685"/>
  <c r="A826"/>
  <c r="A649"/>
  <c r="A398"/>
  <c r="A212"/>
  <c r="A517"/>
  <c r="A804"/>
  <c r="A553"/>
  <c r="A262"/>
  <c r="A858"/>
  <c r="A853"/>
  <c r="A441"/>
  <c r="A361"/>
  <c r="A706"/>
  <c r="A989"/>
  <c r="A893"/>
  <c r="A777"/>
  <c r="A928"/>
  <c r="A954"/>
  <c r="A274"/>
  <c r="A775"/>
  <c r="A624"/>
  <c r="A290"/>
  <c r="A226"/>
  <c r="A544"/>
  <c r="A976"/>
  <c r="A380"/>
  <c r="A428"/>
  <c r="A952"/>
  <c r="A480"/>
  <c r="A660"/>
  <c r="A520"/>
  <c r="A736"/>
  <c r="A217"/>
  <c r="A794"/>
  <c r="A494"/>
  <c r="A576"/>
  <c r="A393"/>
  <c r="A631"/>
  <c r="A650"/>
  <c r="A977"/>
  <c r="A879"/>
  <c r="A857"/>
  <c r="A715"/>
  <c r="A348"/>
  <c r="A767"/>
  <c r="A559"/>
  <c r="A407"/>
  <c r="A779"/>
  <c r="A422"/>
  <c r="A583"/>
  <c r="A742"/>
  <c r="A640"/>
  <c r="A611"/>
  <c r="A570"/>
  <c r="A1001"/>
  <c r="A738"/>
  <c r="A260"/>
  <c r="A798"/>
  <c r="A972"/>
  <c r="A375"/>
  <c r="A735"/>
  <c r="A740"/>
  <c r="A743"/>
  <c r="A739"/>
  <c r="A834"/>
  <c r="A587"/>
  <c r="A999"/>
  <c r="A614"/>
  <c r="A734"/>
  <c r="A237"/>
  <c r="A515"/>
  <c r="A832"/>
  <c r="A336"/>
  <c r="A467"/>
  <c r="A711"/>
  <c r="A281"/>
  <c r="A880"/>
  <c r="A862"/>
  <c r="A873"/>
  <c r="A522"/>
  <c r="A960"/>
  <c r="A962"/>
  <c r="A695"/>
  <c r="A277"/>
  <c r="A936"/>
  <c r="A499"/>
  <c r="A717"/>
  <c r="A502"/>
  <c r="A307"/>
  <c r="A914"/>
  <c r="A661"/>
  <c r="A588"/>
  <c r="A921"/>
  <c r="A366"/>
  <c r="A335"/>
  <c r="A459"/>
  <c r="A590"/>
  <c r="A720"/>
  <c r="A612"/>
  <c r="A765"/>
  <c r="A701"/>
  <c r="A461"/>
  <c r="A800"/>
  <c r="A246"/>
  <c r="A411"/>
  <c r="A349"/>
  <c r="A278"/>
  <c r="A924"/>
  <c r="A342"/>
  <c r="A484"/>
  <c r="A356"/>
  <c r="A651"/>
  <c r="A465"/>
  <c r="A802"/>
  <c r="A268"/>
  <c r="A333"/>
  <c r="A420"/>
  <c r="A569"/>
  <c r="A799"/>
  <c r="A357"/>
  <c r="A986"/>
  <c r="A812"/>
  <c r="A615"/>
  <c r="A674"/>
  <c r="A938"/>
  <c r="A1012"/>
  <c r="A788"/>
  <c r="A866"/>
  <c r="A869"/>
  <c r="A446"/>
  <c r="A597"/>
  <c r="A227"/>
  <c r="A671"/>
  <c r="A535"/>
  <c r="A319"/>
  <c r="A253"/>
  <c r="A571"/>
  <c r="A347"/>
  <c r="A930"/>
  <c r="A703"/>
  <c r="A815"/>
  <c r="A439"/>
  <c r="A360"/>
  <c r="A565"/>
  <c r="A542"/>
  <c r="A673"/>
  <c r="A516"/>
  <c r="A698"/>
  <c r="A985"/>
  <c r="A416"/>
  <c r="A289"/>
  <c r="A457"/>
  <c r="A221"/>
  <c r="A255"/>
  <c r="A829"/>
  <c r="A354"/>
  <c r="A970"/>
  <c r="A350"/>
  <c r="A429"/>
  <c r="A845"/>
  <c r="A532"/>
  <c r="A809"/>
  <c r="A512"/>
  <c r="A510"/>
  <c r="A723"/>
  <c r="A386"/>
  <c r="A586"/>
  <c r="A620"/>
  <c r="A581"/>
  <c r="A725"/>
  <c r="A247"/>
  <c r="A285"/>
  <c r="A838"/>
  <c r="A973"/>
  <c r="A997"/>
  <c r="A1005"/>
  <c r="A306"/>
  <c r="A984"/>
  <c r="A733"/>
  <c r="A493"/>
  <c r="A323"/>
  <c r="A219"/>
  <c r="A839"/>
  <c r="A807"/>
  <c r="A383"/>
  <c r="A352"/>
  <c r="A400"/>
  <c r="A681"/>
  <c r="A916"/>
  <c r="A218"/>
  <c r="A670"/>
  <c r="A296"/>
  <c r="A606"/>
  <c r="A821"/>
  <c r="A719"/>
  <c r="A885"/>
  <c r="A975"/>
  <c r="A394"/>
  <c r="A920"/>
  <c r="A855"/>
  <c r="A613"/>
  <c r="A728"/>
  <c r="A331"/>
  <c r="A628"/>
  <c r="A700"/>
  <c r="A939"/>
  <c r="A389"/>
  <c r="A228"/>
  <c r="A302"/>
  <c r="A384"/>
  <c r="A726"/>
  <c r="A994"/>
  <c r="A369"/>
  <c r="A992"/>
  <c r="A523"/>
  <c r="A646"/>
  <c r="A536"/>
  <c r="A481"/>
  <c r="A940"/>
  <c r="A222"/>
  <c r="A787"/>
  <c r="A979"/>
  <c r="A790"/>
  <c r="A472"/>
  <c r="A610"/>
  <c r="A676"/>
  <c r="A686"/>
  <c r="A747"/>
  <c r="A230"/>
  <c r="A955"/>
  <c r="A655"/>
  <c r="A404"/>
  <c r="A578"/>
  <c r="A846"/>
  <c r="A929"/>
  <c r="A236"/>
  <c r="A474"/>
  <c r="A573"/>
  <c r="A395"/>
  <c r="A327"/>
  <c r="A948"/>
  <c r="A232"/>
  <c r="A387"/>
  <c r="A773"/>
  <c r="A817"/>
  <c r="A413"/>
  <c r="A774"/>
  <c r="A871"/>
  <c r="A699"/>
  <c r="A678"/>
  <c r="A933"/>
  <c r="A551"/>
  <c r="A599"/>
  <c r="A554"/>
  <c r="A601"/>
  <c r="A561"/>
  <c r="A276"/>
  <c r="A755"/>
  <c r="A322"/>
  <c r="A906"/>
  <c r="A769"/>
  <c r="A806"/>
  <c r="A294"/>
  <c r="A707"/>
  <c r="A312"/>
  <c r="A513"/>
  <c r="A496"/>
  <c r="A563"/>
  <c r="A392"/>
  <c r="A635"/>
  <c r="A506"/>
  <c r="A836"/>
  <c r="A358"/>
  <c r="A451"/>
  <c r="A460"/>
  <c r="A831"/>
  <c r="A619"/>
  <c r="A310"/>
  <c r="A362"/>
  <c r="A878"/>
  <c r="A867"/>
  <c r="A264"/>
  <c r="A662"/>
  <c r="A505"/>
  <c r="A261"/>
  <c r="A293"/>
  <c r="A901"/>
  <c r="A491"/>
  <c r="A297"/>
  <c r="A593"/>
  <c r="A995"/>
  <c r="A490"/>
  <c r="A525"/>
  <c r="A442"/>
  <c r="A724"/>
  <c r="A483"/>
  <c r="A244"/>
  <c r="A589"/>
  <c r="A828"/>
  <c r="A944"/>
  <c r="A761"/>
  <c r="A608"/>
  <c r="A937"/>
  <c r="A546"/>
  <c r="BM14" l="1"/>
  <c r="AC27" i="1"/>
  <c r="BP14" i="2" l="1"/>
  <c r="AD27" i="1"/>
  <c r="AE27" l="1"/>
  <c r="BS14" i="2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<sst xmlns="http://schemas.openxmlformats.org/spreadsheetml/2006/main" count="3308" uniqueCount="866">
  <si>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</si>
  <si>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</si>
  <si>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</si>
  <si>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</si>
  <si>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</si>
  <si>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</si>
  <si>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</si>
  <si>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</si>
  <si>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</si>
  <si>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</si>
  <si>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</si>
  <si>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</si>
  <si>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</si>
  <si>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</si>
  <si>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</si>
  <si>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</si>
  <si>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</si>
  <si>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</si>
  <si>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</si>
  <si>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</si>
  <si>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</si>
  <si>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</si>
  <si>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</si>
  <si>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</si>
  <si>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</si>
  <si>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</si>
  <si>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</si>
  <si>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</si>
  <si>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</si>
  <si>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</si>
  <si>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</si>
  <si>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</si>
  <si>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</si>
  <si>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</si>
  <si>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</si>
  <si>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</si>
  <si>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</si>
  <si>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</si>
  <si>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</si>
  <si>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</si>
  <si>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</si>
  <si>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</si>
  <si>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</si>
  <si>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</si>
  <si>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</si>
  <si>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</si>
  <si>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</si>
  <si>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</si>
  <si>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</si>
  <si>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</si>
  <si>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</si>
  <si>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</si>
  <si>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</si>
  <si>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</si>
  <si>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</si>
  <si>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</si>
  <si>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</si>
  <si>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</si>
  <si>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</si>
  <si>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</si>
  <si>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</si>
  <si>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</si>
  <si>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</si>
  <si>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</si>
  <si>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</si>
  <si>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</si>
  <si>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</si>
  <si>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</si>
  <si>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</si>
  <si>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</si>
  <si>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</si>
  <si>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</si>
  <si>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</si>
  <si>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</si>
  <si>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</si>
  <si>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</si>
  <si>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</si>
  <si>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</si>
  <si>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</si>
  <si>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</si>
  <si>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</si>
  <si>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</si>
  <si>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</si>
  <si>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</si>
  <si>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</si>
  <si>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</si>
  <si>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</si>
  <si>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</si>
  <si>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</si>
  <si>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</si>
  <si>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</si>
  <si>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</si>
  <si>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</si>
  <si>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</si>
  <si>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</si>
  <si>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</si>
  <si>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</si>
  <si>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</si>
  <si>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</si>
  <si>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</si>
  <si>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</si>
  <si>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</si>
  <si>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</si>
  <si>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</si>
  <si>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</si>
  <si>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</si>
  <si>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</si>
  <si>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</si>
  <si>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</si>
  <si>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</si>
  <si>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</si>
  <si>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</si>
  <si>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</si>
  <si>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</si>
  <si>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</si>
  <si>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</si>
  <si>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</si>
  <si>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</si>
  <si>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</si>
  <si>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</si>
  <si>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</si>
  <si>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</si>
  <si>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</si>
  <si>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</si>
  <si>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</si>
  <si>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</si>
  <si>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</si>
  <si>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</si>
  <si>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</si>
  <si>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</si>
  <si>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</si>
  <si>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</si>
  <si>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</si>
  <si>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</si>
  <si>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</si>
  <si>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</si>
  <si>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</si>
  <si>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</si>
  <si>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</si>
  <si>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</si>
  <si>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</si>
  <si>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</si>
  <si>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</si>
  <si>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</si>
  <si>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</si>
  <si>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</si>
  <si>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</si>
  <si>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</si>
  <si>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</si>
  <si>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</si>
  <si>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</si>
  <si>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</si>
  <si>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</si>
  <si>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</si>
  <si>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</si>
  <si>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</si>
  <si>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</si>
  <si>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</si>
  <si>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</si>
  <si>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</si>
  <si>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</si>
  <si>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</si>
  <si>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</si>
  <si>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</si>
  <si>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</si>
  <si>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</si>
  <si>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</si>
  <si>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</si>
  <si>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</si>
  <si>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</si>
  <si>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</si>
  <si>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</si>
  <si>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</si>
  <si>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</si>
  <si>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</si>
  <si>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</si>
  <si>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</si>
  <si>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</si>
  <si>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</si>
  <si>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</si>
  <si>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</si>
  <si>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</si>
  <si>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</si>
  <si>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</si>
  <si>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</si>
  <si>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</si>
  <si>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</si>
  <si>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</si>
  <si>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</si>
  <si>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</si>
  <si>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</si>
  <si>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</si>
  <si>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</si>
  <si>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</si>
  <si>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</si>
  <si>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</si>
  <si>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</si>
  <si>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</si>
  <si>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</si>
  <si>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</si>
  <si>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</si>
  <si>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</si>
  <si>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</si>
  <si>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</si>
  <si>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</si>
  <si>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</si>
  <si>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</si>
  <si>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</si>
  <si>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</si>
  <si>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</si>
  <si>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</si>
  <si>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</si>
  <si>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</si>
  <si>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</si>
  <si>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</si>
  <si>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</si>
  <si>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</si>
  <si>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</si>
  <si>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</si>
  <si>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</si>
  <si>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</si>
  <si>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</si>
  <si>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</si>
  <si>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</si>
  <si>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</si>
  <si>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</si>
  <si>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</si>
  <si>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</si>
  <si>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</si>
  <si>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</si>
  <si>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</si>
  <si>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</si>
  <si>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</si>
  <si>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</si>
  <si>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</si>
  <si>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</si>
  <si>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</si>
  <si>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</si>
  <si>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</si>
  <si>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</si>
  <si>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</si>
  <si>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</si>
  <si>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</si>
  <si>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</si>
  <si>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</si>
  <si>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</si>
  <si>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</si>
  <si>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</si>
  <si>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</si>
  <si>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</si>
  <si>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</si>
  <si>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</si>
  <si>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</si>
  <si>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</si>
  <si>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</si>
  <si>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</si>
  <si>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</si>
  <si>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</si>
  <si>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</si>
  <si>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</si>
  <si>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</si>
  <si>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</si>
  <si>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</si>
  <si>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</si>
  <si>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</si>
  <si>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</si>
  <si>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</si>
  <si>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</si>
  <si>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</si>
  <si>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</si>
  <si>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</si>
  <si>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</si>
  <si>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</si>
  <si>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</si>
  <si>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</si>
  <si>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</si>
  <si>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</si>
  <si>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</si>
  <si>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</si>
  <si>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</si>
  <si>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</si>
  <si>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</si>
  <si>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</si>
  <si>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</si>
  <si>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</si>
  <si>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</si>
  <si>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</si>
  <si>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</si>
  <si>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</si>
  <si>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</si>
  <si>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</si>
  <si>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</si>
  <si>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</si>
  <si>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</si>
  <si>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</si>
  <si>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</si>
  <si>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</si>
  <si>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</si>
  <si>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</si>
  <si>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</si>
  <si>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</si>
  <si>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</si>
  <si>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</si>
  <si>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</si>
  <si>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</si>
  <si>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</si>
  <si>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</si>
  <si>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</si>
  <si>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</si>
  <si>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</si>
  <si>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</si>
  <si>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</si>
  <si>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</si>
  <si>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</si>
  <si>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</si>
  <si>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</si>
  <si>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</si>
  <si>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</si>
  <si>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</si>
  <si>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</si>
  <si>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</si>
  <si>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</si>
  <si>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</si>
  <si>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</si>
  <si>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</si>
  <si>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</si>
  <si>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</si>
  <si>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</si>
  <si>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</si>
  <si>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</si>
  <si>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</si>
  <si>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</si>
  <si>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</si>
  <si>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</si>
  <si>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</si>
  <si>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</si>
  <si>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</si>
  <si>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</si>
  <si>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</si>
  <si>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</si>
  <si>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</si>
  <si>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</si>
  <si>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</si>
  <si>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</si>
  <si>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</si>
  <si>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</si>
  <si>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</si>
  <si>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</si>
  <si>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</si>
  <si>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</si>
  <si>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</si>
  <si>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</si>
  <si>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</si>
  <si>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</si>
  <si>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</si>
  <si>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</si>
  <si>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</si>
  <si>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</si>
  <si>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</si>
  <si>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</si>
  <si>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</si>
  <si>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</si>
  <si>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</si>
  <si>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</si>
  <si>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</si>
  <si>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</si>
  <si>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</si>
  <si>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</si>
  <si>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</si>
  <si>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</si>
  <si>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</si>
  <si>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</si>
  <si>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</si>
  <si>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</si>
  <si>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</si>
  <si>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</si>
  <si>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</si>
  <si>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</si>
  <si>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</si>
  <si>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</si>
  <si>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</si>
  <si>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</si>
  <si>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</si>
  <si>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</si>
  <si>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</si>
  <si>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</si>
  <si>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</si>
  <si>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</si>
  <si>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</si>
  <si>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</si>
  <si>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</si>
  <si>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</si>
  <si>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</si>
  <si>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</si>
  <si>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</si>
  <si>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</si>
  <si>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</si>
  <si>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</si>
  <si>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</si>
  <si>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</si>
  <si>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</si>
  <si>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</si>
  <si>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</si>
  <si>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</si>
  <si>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</si>
  <si>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</si>
  <si>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</si>
  <si>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</si>
  <si>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</si>
  <si>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</si>
  <si>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</si>
  <si>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</si>
  <si>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</si>
  <si>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</si>
  <si>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</si>
  <si>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</si>
  <si>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</si>
  <si>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</si>
  <si>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</si>
  <si>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</si>
  <si>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</si>
  <si>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</si>
  <si>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</si>
  <si>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</si>
  <si>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</si>
  <si>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</si>
  <si>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</si>
  <si>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</si>
  <si>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</si>
  <si>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</si>
  <si>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</si>
  <si>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</si>
  <si>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</si>
  <si>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</si>
  <si>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</si>
  <si>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</si>
  <si>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</si>
  <si>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</si>
  <si>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</si>
  <si>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</si>
  <si>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</si>
  <si>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</si>
  <si>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</si>
  <si>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</si>
  <si>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</si>
  <si>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</si>
  <si>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</si>
  <si>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</si>
  <si>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</si>
  <si>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</si>
  <si>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</si>
  <si>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</si>
  <si>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</si>
  <si>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</si>
  <si>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</si>
  <si>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</si>
  <si>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</si>
  <si>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</si>
  <si>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</si>
  <si>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</si>
  <si>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</si>
  <si>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</si>
  <si>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</si>
  <si>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</si>
  <si>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</si>
  <si>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</si>
  <si>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</si>
  <si>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</si>
  <si>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</si>
  <si>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</si>
  <si>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</si>
  <si>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</si>
  <si>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</si>
  <si>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</si>
  <si>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</si>
  <si>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</si>
  <si>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</si>
  <si>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</si>
  <si>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</si>
  <si>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</si>
  <si>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</si>
  <si>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</si>
  <si>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</si>
  <si>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</si>
  <si>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</si>
  <si>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</si>
  <si>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</si>
  <si>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</si>
  <si>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</si>
  <si>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</si>
  <si>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</si>
  <si>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</si>
  <si>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</si>
  <si>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</si>
  <si>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</si>
  <si>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</si>
  <si>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</si>
  <si>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</si>
  <si>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</si>
  <si>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</si>
  <si>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</si>
  <si>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</si>
  <si>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</si>
  <si>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</si>
  <si>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</si>
  <si>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</si>
  <si>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</si>
  <si>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</si>
  <si>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</si>
  <si>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</si>
  <si>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</si>
  <si>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</si>
  <si>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</si>
  <si>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</si>
  <si>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</si>
  <si>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</si>
  <si>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</si>
  <si>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</si>
  <si>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</si>
  <si>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</si>
  <si>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</si>
  <si>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</si>
  <si>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</si>
  <si>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</si>
  <si>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</si>
  <si>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</si>
  <si>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</si>
  <si>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</si>
  <si>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</si>
  <si>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</si>
  <si>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</si>
  <si>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</si>
  <si>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</si>
  <si>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</si>
  <si>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</si>
  <si>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</si>
  <si>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</si>
  <si>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</si>
  <si>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</si>
  <si>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</si>
  <si>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</si>
  <si>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</si>
  <si>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</si>
  <si>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</si>
  <si>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</si>
  <si>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</si>
  <si>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</si>
  <si>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</si>
  <si>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</si>
  <si>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</si>
  <si>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</si>
  <si>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</si>
  <si>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</si>
  <si>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</si>
  <si>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</si>
  <si>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</si>
  <si>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</si>
  <si>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</si>
  <si>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</si>
  <si>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</si>
  <si>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</si>
  <si>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</si>
  <si>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</si>
  <si>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</si>
  <si>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</si>
  <si>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</si>
  <si>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</si>
  <si>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</si>
  <si>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</si>
  <si>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</si>
  <si>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</si>
  <si>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</si>
  <si>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</si>
  <si>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</si>
  <si>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</si>
  <si>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</si>
  <si>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</si>
  <si>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</si>
  <si>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</si>
  <si>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</si>
  <si>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</si>
  <si>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</si>
  <si>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</si>
  <si>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</si>
  <si>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</si>
  <si>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</si>
  <si>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</si>
  <si>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</si>
  <si>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</si>
  <si>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</si>
  <si>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</si>
  <si>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</si>
  <si>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</si>
  <si>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</si>
  <si>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</si>
  <si>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</si>
  <si>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</si>
  <si>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</si>
  <si>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</si>
  <si>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</si>
  <si>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</si>
  <si>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</si>
  <si>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</si>
  <si>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</si>
  <si>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</si>
  <si>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</si>
  <si>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</si>
  <si>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</si>
  <si>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</si>
  <si>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</si>
  <si>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</si>
  <si>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</si>
  <si>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</si>
  <si>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</si>
  <si>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</si>
  <si>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</si>
  <si>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</si>
  <si>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</si>
  <si>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</si>
  <si>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</si>
  <si>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</si>
  <si>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</si>
  <si>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</si>
  <si>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</si>
  <si>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</si>
  <si>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</si>
  <si>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</si>
  <si>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</si>
  <si>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</si>
  <si>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</si>
  <si>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</si>
  <si>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</si>
  <si>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</si>
  <si>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</si>
  <si>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</si>
  <si>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</si>
  <si>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</si>
  <si>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</si>
  <si>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</si>
  <si>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</si>
  <si>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</si>
  <si>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</si>
  <si>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</si>
  <si>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</si>
  <si>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</si>
  <si>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</si>
  <si>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</si>
  <si>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</si>
  <si>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</si>
  <si>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</si>
  <si>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</si>
  <si>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</si>
  <si>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</si>
  <si>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</si>
  <si>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</si>
  <si>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</si>
  <si>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</si>
  <si>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</si>
  <si>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</si>
  <si>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</si>
  <si>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</si>
  <si>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</si>
  <si>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</si>
  <si>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</si>
  <si>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</si>
  <si>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</si>
  <si>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</si>
  <si>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</si>
  <si>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AA02 1202:FREN FRIES</t>
  </si>
  <si>
    <t>AA06 1206:SPRING RL</t>
  </si>
  <si>
    <t>AA31 1301:DUMPLING</t>
  </si>
  <si>
    <t>AA33 1303:CHK WING</t>
  </si>
  <si>
    <t>AF02 91202:FREN FRIES</t>
  </si>
  <si>
    <t>AF03 91203:GOLD MR</t>
  </si>
  <si>
    <t>AF06 91206:SPRING RL</t>
  </si>
  <si>
    <t>AF07 91207:SAUSG</t>
  </si>
  <si>
    <t>AF32 91302:NUGGET</t>
  </si>
  <si>
    <t>AF33 91303:CHK WING</t>
  </si>
  <si>
    <t>AF35 91305:THAI RL</t>
  </si>
  <si>
    <t>AP01 1411:MC ALACARTE</t>
  </si>
  <si>
    <t>AS01 1401:SET 990</t>
  </si>
  <si>
    <t>AS02 1402:SET 1390</t>
  </si>
  <si>
    <t>BG01 6001:GUI BTL</t>
  </si>
  <si>
    <t>BG02 6002:GUI BKT</t>
  </si>
  <si>
    <t>BH01 5001:HEI BTL</t>
  </si>
  <si>
    <t>BH02 5002:HEI BKT</t>
  </si>
  <si>
    <t>BH03 5003:HEI RND</t>
  </si>
  <si>
    <t>BT01 7001:TIG BTL</t>
  </si>
  <si>
    <t>BT02 7002:TIG BKT</t>
  </si>
  <si>
    <t>BT03 7003:TIG RND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</si>
  <si>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</si>
  <si>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</si>
  <si>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</si>
  <si>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</si>
  <si>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</si>
  <si>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</si>
  <si>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</si>
  <si>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</si>
  <si>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</si>
  <si>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</si>
  <si>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</si>
  <si>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DH01 DUNHILL</t>
  </si>
  <si>
    <t>DH02 DUNHILL LITE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</si>
  <si>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</si>
  <si>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</si>
  <si>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</si>
  <si>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</si>
  <si>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</si>
  <si>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</si>
  <si>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</si>
  <si>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</si>
  <si>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</si>
  <si>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</si>
  <si>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HF10 92018:DARJEELING</t>
  </si>
  <si>
    <t>HF11 92019:EARL GREY</t>
  </si>
  <si>
    <t>HP01 H:REGULAR</t>
  </si>
  <si>
    <t>HP02 H:MEMBER</t>
  </si>
  <si>
    <t>HP03 H:MEMBER B'DAY</t>
  </si>
  <si>
    <t>HP04 H:CHILDREN</t>
  </si>
  <si>
    <t>HP21 H:STUDENT</t>
  </si>
  <si>
    <t>HP23 H:SENIOR</t>
  </si>
  <si>
    <t>JF01 92501:GRAPE J</t>
  </si>
  <si>
    <t>JF02 92502:APPLE J</t>
  </si>
  <si>
    <t>JF03 92503:MANGO J</t>
  </si>
  <si>
    <t>JF04 92504:PASSION J</t>
  </si>
  <si>
    <t>JF05 92505:RIBENA J</t>
  </si>
  <si>
    <t>KP01 K:REGULAR</t>
  </si>
  <si>
    <t>KP25 K:LUNCH</t>
  </si>
  <si>
    <t>LC01 1101:THAI CHK</t>
  </si>
  <si>
    <t>LC02 1102:MAMITE CHK</t>
  </si>
  <si>
    <t>LC03 1103:KO PO CHK</t>
  </si>
  <si>
    <t>LC04 1104:S&amp;S CHK</t>
  </si>
  <si>
    <t>LC05 1105:BUTTER CHK</t>
  </si>
  <si>
    <t>LC06 1106:HK F.RICE</t>
  </si>
  <si>
    <t>LC07 1107:SBL F.RICE</t>
  </si>
  <si>
    <t>LC09 1109:BP UDON</t>
  </si>
  <si>
    <t>LC12 1112:NASI LEMAK</t>
  </si>
  <si>
    <t>LC13 1113:KUEY TEOW</t>
  </si>
  <si>
    <t>LF01 91101:THAI CHK</t>
  </si>
  <si>
    <t>LF02 91102:MAMITE CHK</t>
  </si>
  <si>
    <t>LF03 91103:KO PO CHK</t>
  </si>
  <si>
    <t>LF04 91104:S&amp;S CHK</t>
  </si>
  <si>
    <t>LF05 91105:BUTTER CHK</t>
  </si>
  <si>
    <t>LF06 91106:HK F.RICE</t>
  </si>
  <si>
    <t>LF07 91107:SBL F.RICE</t>
  </si>
  <si>
    <t>LF09 91109:BP UDON</t>
  </si>
  <si>
    <t>LF10 91110:NISSIN</t>
  </si>
  <si>
    <t>LF12 91112:NASI LEMAK</t>
  </si>
  <si>
    <t>LF13 91113:KUEY TEOW</t>
  </si>
  <si>
    <t>LF14 91114:F.BALL MEE</t>
  </si>
  <si>
    <t>MC02 MIC COVER X 3</t>
  </si>
  <si>
    <t>MP10 M:XTD B ROOM</t>
  </si>
  <si>
    <t>MP24 M:LADIES</t>
  </si>
  <si>
    <t>MP35 M:REGULAR</t>
  </si>
  <si>
    <t>MP36 M:MEMBER</t>
  </si>
  <si>
    <t>NP01 N:REGULAR</t>
  </si>
  <si>
    <t>NP02 N:MEMBER</t>
  </si>
  <si>
    <t>NP03 N:MEMBER B'DAY</t>
  </si>
  <si>
    <t>NP04 N:CHILDREN</t>
  </si>
  <si>
    <t>NP08 N:XTD S ROOM</t>
  </si>
  <si>
    <t>NP09 N:XTD M ROOM</t>
  </si>
  <si>
    <t>NP17 N:FREEHEAD</t>
  </si>
  <si>
    <t>NP18 N:4BP</t>
  </si>
  <si>
    <t>NP25 N:K DINNER</t>
  </si>
  <si>
    <t>NP31 N:MAXIS 50%</t>
  </si>
  <si>
    <t>OS01 FREEHEAD (R)</t>
  </si>
  <si>
    <t>OS12 REBATE RM10</t>
  </si>
  <si>
    <t>OX01 REGULAR MEM CARD</t>
  </si>
  <si>
    <t>RQ01 1601:ADD RICE</t>
  </si>
  <si>
    <t>RQ03 ADD SAUCE 1000</t>
  </si>
  <si>
    <t>RQ07 ADD SAUCE C.PADI</t>
  </si>
  <si>
    <t>RQ10 ADD SAUCE MAYO</t>
  </si>
  <si>
    <t>RQ11 ADD SAUCE MAMITE</t>
  </si>
  <si>
    <t>RQ13 ADD SAUCE SAMBAL</t>
  </si>
  <si>
    <t>RQ15 ADD SAUCE THAI</t>
  </si>
  <si>
    <t>SF01 92601:GRAPE SO</t>
  </si>
  <si>
    <t>SF02 92602:APPLE SO</t>
  </si>
  <si>
    <t>SF03 92603:MANGO SO</t>
  </si>
  <si>
    <t>SF04 92604:PASSION SO</t>
  </si>
  <si>
    <t>SF05 92605:RIBENA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</si>
  <si>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</si>
  <si>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</si>
  <si>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</si>
  <si>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</si>
  <si>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</si>
  <si>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</si>
  <si>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</si>
  <si>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</si>
  <si>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</si>
  <si>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WT04 1004:CKN MARY</t>
  </si>
  <si>
    <t>WT05 1005:FSH&amp;CHIP</t>
  </si>
  <si>
    <t>WT06 1006:SPAGHETTI</t>
  </si>
  <si>
    <t>WT07 1007:CHK SALAD</t>
  </si>
  <si>
    <t>ZAA02 1202:FREN FRIES</t>
  </si>
  <si>
    <t>ZAA03 1203:GOLD MR</t>
  </si>
  <si>
    <t>ZAA04 1204:FSHBALL</t>
  </si>
  <si>
    <t>ZAA06 1206:SPRING RL</t>
  </si>
  <si>
    <t>ZAA07 1207:SAUSG</t>
  </si>
  <si>
    <t>ZAB02 1302:NUGGET</t>
  </si>
  <si>
    <t>ZAB03 1303:CHK WING</t>
  </si>
  <si>
    <t>ZAB04 1304:IKAN BILIS</t>
  </si>
  <si>
    <t>ZBC01 COLD</t>
  </si>
  <si>
    <t>ZBC02 HOT</t>
  </si>
  <si>
    <t>ZBC03 WARM</t>
  </si>
  <si>
    <t>ZBC04 LESS ICE</t>
  </si>
  <si>
    <t>ZBC06 NO ICE</t>
  </si>
  <si>
    <t>ZBC07 LESS SWEET</t>
  </si>
  <si>
    <t>ZBC08 MORE SWEET</t>
  </si>
  <si>
    <t>ZBC11 MORE LEMON</t>
  </si>
  <si>
    <t>ZBC13 JUG</t>
  </si>
  <si>
    <t>ZBC14 BEER GLASS</t>
  </si>
  <si>
    <t>ZBC15 ICE BUCKET</t>
  </si>
  <si>
    <t>ZBC17 REMARK - KAU KAU</t>
  </si>
  <si>
    <t>ZBR01 TIG BKT</t>
  </si>
  <si>
    <t>ZKC17 REMARK - SEPARAT</t>
  </si>
  <si>
    <t>ZZZZZ CHANGE REGULAR</t>
  </si>
  <si>
    <t>AA07 1207:SAUSG</t>
  </si>
  <si>
    <t>AA32 1302:NUGGET</t>
  </si>
  <si>
    <t>AF31 91301:DUMPLING</t>
  </si>
  <si>
    <t>AP02 1412:MC BEER</t>
  </si>
  <si>
    <t>BW01 8101:STRONG BTL</t>
  </si>
  <si>
    <t>BW02 8102:STRONG BKT</t>
  </si>
  <si>
    <t>CB08 2015:HNY LMN(C)</t>
  </si>
  <si>
    <t>DH03 DUNHILL MT</t>
  </si>
  <si>
    <t>DH07 DUNHILL ICE</t>
  </si>
  <si>
    <t>HP09 H:XTD M ROOM</t>
  </si>
  <si>
    <t>HP34 H:YEP MEM 20%</t>
  </si>
  <si>
    <t>LC10 1110:NISSIN</t>
  </si>
  <si>
    <t>LC15 1115:CHK NOODLE</t>
  </si>
  <si>
    <t>LF08 91108:SBL F.MEE</t>
  </si>
  <si>
    <t>LF11 91111:VEG RICE</t>
  </si>
  <si>
    <t>LF15 91115:CHK NOODLE</t>
  </si>
  <si>
    <t>MP01 ?</t>
  </si>
  <si>
    <t>MP03 M:MEMBER B'DAY</t>
  </si>
  <si>
    <t>MP11 M:XTD VIP ROOM</t>
  </si>
  <si>
    <t>MP18 M:4BP</t>
  </si>
  <si>
    <t>NP10 N:XTD B ROOM</t>
  </si>
  <si>
    <t>OU03 MISC FEE</t>
  </si>
  <si>
    <t>WT03 1003:MR CKN CP</t>
  </si>
  <si>
    <t>ZAA01 1201:SFD STICK</t>
  </si>
  <si>
    <t>ZAB01 1301:DUMPLING</t>
  </si>
  <si>
    <t>ZBC17 REMARK - LEMON S</t>
  </si>
  <si>
    <t>ZBR02 HEI EX BKT</t>
  </si>
  <si>
    <t>ZKC17 REMARK - TAK MAU</t>
  </si>
  <si>
    <t>ZZZZZ WRONG KEY</t>
  </si>
  <si>
    <t>AA34 1304:IKAN BILIS</t>
  </si>
  <si>
    <t>BN01 8201:HOE BTL</t>
  </si>
  <si>
    <t>BN02 8202:HOE BKT</t>
  </si>
  <si>
    <t>BY01 8001:SOME BTL</t>
  </si>
  <si>
    <t>HP31 H:MAXIS 50%</t>
  </si>
  <si>
    <t>KP03 K:MEMBER B'DAY</t>
  </si>
  <si>
    <t>KP04 K:CHILDREN</t>
  </si>
  <si>
    <t>LC08 1108:SBL F.MEE</t>
  </si>
  <si>
    <t>LC14 1114:F.BALL MEE</t>
  </si>
  <si>
    <t>MP31 M:MAXIS 50%</t>
  </si>
  <si>
    <t>OX02 REGULAR REPLACE</t>
  </si>
  <si>
    <t>RQ02 1602:ADD F.EGG</t>
  </si>
  <si>
    <t>RQ05 ADD SAUCE BP</t>
  </si>
  <si>
    <t>RQ14 ADD SAUCE TARTAR</t>
  </si>
  <si>
    <t>ZAB05 1305:THAI RL</t>
  </si>
  <si>
    <t>ZBC09 NO SWEET</t>
  </si>
  <si>
    <t>ZBC10 LESS LEMON</t>
  </si>
  <si>
    <t>ZBR03 GUI EX BKT</t>
  </si>
  <si>
    <t>ZKC16 TAKE AWAY</t>
  </si>
  <si>
    <t>ZKC17 REMARK - ON RICE</t>
  </si>
  <si>
    <t>ZZZZZ CHANGE MX PROMO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</si>
</sst>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17" fillId="0" borderId="63" xfId="4" applyFont="1" applyFill="1" applyBorder="1" applyAlignment="1">
      <alignment horizontal="center"/>
    </xf>
    <xf numFmtId="0" fontId="48" fillId="0" borderId="0" xfId="6" applyFont="1" applyAlignment="1">
      <alignment horizontal="left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NOVEMBER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41579</v>
      </c>
      <c r="H27" s="378">
        <f ca="1">IFERROR(IF(MONTH(G27+1)&lt;=MONTH($G$27),G27+1,""),"")</f>
        <v>41580</v>
      </c>
      <c r="I27" s="378">
        <f t="shared" ref="I27:AK27" ca="1" si="0">IFERROR(IF(MONTH(H27+1)&lt;=MONTH($G$27),H27+1,""),"")</f>
        <v>41581</v>
      </c>
      <c r="J27" s="378">
        <f t="shared" ca="1" si="0"/>
        <v>41582</v>
      </c>
      <c r="K27" s="378">
        <f t="shared" ca="1" si="0"/>
        <v>41583</v>
      </c>
      <c r="L27" s="378">
        <f t="shared" ca="1" si="0"/>
        <v>41584</v>
      </c>
      <c r="M27" s="378">
        <f t="shared" ca="1" si="0"/>
        <v>41585</v>
      </c>
      <c r="N27" s="378">
        <f t="shared" ca="1" si="0"/>
        <v>41586</v>
      </c>
      <c r="O27" s="378">
        <f t="shared" ca="1" si="0"/>
        <v>41587</v>
      </c>
      <c r="P27" s="378">
        <f t="shared" ca="1" si="0"/>
        <v>41588</v>
      </c>
      <c r="Q27" s="378">
        <f t="shared" ca="1" si="0"/>
        <v>41589</v>
      </c>
      <c r="R27" s="378">
        <f t="shared" ca="1" si="0"/>
        <v>41590</v>
      </c>
      <c r="S27" s="378">
        <f t="shared" ca="1" si="0"/>
        <v>41591</v>
      </c>
      <c r="T27" s="378">
        <f t="shared" ca="1" si="0"/>
        <v>41592</v>
      </c>
      <c r="U27" s="378">
        <f t="shared" ca="1" si="0"/>
        <v>41593</v>
      </c>
      <c r="V27" s="378">
        <f t="shared" ca="1" si="0"/>
        <v>41594</v>
      </c>
      <c r="W27" s="378">
        <f t="shared" ca="1" si="0"/>
        <v>41595</v>
      </c>
      <c r="X27" s="378">
        <f t="shared" ca="1" si="0"/>
        <v>41596</v>
      </c>
      <c r="Y27" s="378">
        <f t="shared" ca="1" si="0"/>
        <v>41597</v>
      </c>
      <c r="Z27" s="378">
        <f t="shared" ca="1" si="0"/>
        <v>41598</v>
      </c>
      <c r="AA27" s="378">
        <f t="shared" ca="1" si="0"/>
        <v>41599</v>
      </c>
      <c r="AB27" s="378">
        <f t="shared" ca="1" si="0"/>
        <v>41600</v>
      </c>
      <c r="AC27" s="378">
        <f t="shared" ca="1" si="0"/>
        <v>41601</v>
      </c>
      <c r="AD27" s="378">
        <f t="shared" ca="1" si="0"/>
        <v>41602</v>
      </c>
      <c r="AE27" s="378">
        <f t="shared" ca="1" si="0"/>
        <v>41603</v>
      </c>
      <c r="AF27" s="378">
        <f t="shared" ca="1" si="0"/>
        <v>41604</v>
      </c>
      <c r="AG27" s="378">
        <f t="shared" ca="1" si="0"/>
        <v>41605</v>
      </c>
      <c r="AH27" s="378">
        <f t="shared" ca="1" si="0"/>
        <v>41606</v>
      </c>
      <c r="AI27" s="378">
        <f t="shared" ca="1" si="0"/>
        <v>41607</v>
      </c>
      <c r="AJ27" s="378">
        <f t="shared" ca="1" si="0"/>
        <v>41608</v>
      </c>
      <c r="AK27" s="378" t="str">
        <f t="shared" ca="1" si="0"/>
        <v/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0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0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0</v>
      </c>
      <c r="G163" s="388">
        <f>IFERROR($E163*SUMIF('Daily Log'!$B$18:$B$1017,$B163,'Daily Log'!$C$18:$C$1017),0)</f>
        <v>0</v>
      </c>
      <c r="H163" s="388">
        <f>IFERROR($E163*SUMIF('Daily Log'!$E$18:$E$1017,$B163,'Daily Log'!$F$18:$F$1017),0)</f>
        <v>0</v>
      </c>
      <c r="I163" s="388">
        <f>IFERROR($E163*SUMIF('Daily Log'!$H$18:$H$1017,$B163,'Daily Log'!$I$18:$I$1017),0)</f>
        <v>0</v>
      </c>
      <c r="J163" s="388">
        <f>IFERROR($E163*SUMIF('Daily Log'!$K$18:$K$1017,$B163,'Daily Log'!$L$18:$L$1017),0)</f>
        <v>0</v>
      </c>
      <c r="K163" s="388">
        <f>IFERROR($E163*SUMIF('Daily Log'!$N$18:$N$1017,$B163,'Daily Log'!$O$18:$O$1017),0)</f>
        <v>0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0</v>
      </c>
      <c r="N163" s="388">
        <f>IFERROR($E163*SUMIF('Daily Log'!$W$18:$W$1017,$B163,'Daily Log'!$X$18:$X$1017),0)</f>
        <v>0</v>
      </c>
      <c r="O163" s="388">
        <f>IFERROR($E163*SUMIF('Daily Log'!$Z$18:$Z$1017,$B163,'Daily Log'!$AA$18:$AA$1017),0)</f>
        <v>0</v>
      </c>
      <c r="P163" s="388">
        <f>IFERROR($E163*SUMIF('Daily Log'!$AC$18:$AC$1017,$B163,'Daily Log'!$AD$18:$AD$1017),0)</f>
        <v>0</v>
      </c>
      <c r="Q163" s="388">
        <f>IFERROR($E163*SUMIF('Daily Log'!$AF$18:$AF$1017,$B163,'Daily Log'!$AG$18:$AG$1017),0)</f>
        <v>0</v>
      </c>
      <c r="R163" s="388">
        <f>IFERROR($E163*SUMIF('Daily Log'!$AI$18:$AI$1017,$B163,'Daily Log'!$AJ$18:$AJ$1017),0)</f>
        <v>0</v>
      </c>
      <c r="S163" s="388">
        <f>IFERROR($E163*SUMIF('Daily Log'!$AL$18:$AL$1017,$B163,'Daily Log'!$AM$18:$AM$1017),0)</f>
        <v>0</v>
      </c>
      <c r="T163" s="388">
        <f>IFERROR($E163*SUMIF('Daily Log'!$AO$18:$AO$1017,$B163,'Daily Log'!$AP$18:$AP$1017),0)</f>
        <v>0</v>
      </c>
      <c r="U163" s="388">
        <f>IFERROR($E163*SUMIF('Daily Log'!$AR$18:$AR$1017,$B163,'Daily Log'!$AS$18:$AS$1017),0)</f>
        <v>0</v>
      </c>
      <c r="V163" s="388">
        <f>IFERROR($E163*SUMIF('Daily Log'!$AU$18:$AU$1017,$B163,'Daily Log'!$AV$18:$AV$1017),0)</f>
        <v>0</v>
      </c>
      <c r="W163" s="388">
        <f>IFERROR($E163*SUMIF('Daily Log'!$AX$18:$AX$1017,$B163,'Daily Log'!$AY$18:$AY$1017),0)</f>
        <v>0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0</v>
      </c>
      <c r="AB163" s="388">
        <f>IFERROR($E163*SUMIF('Daily Log'!$BM$18:$BM$1017,$B163,'Daily Log'!$BN$18:$BN$1017),0)</f>
        <v>0</v>
      </c>
      <c r="AC163" s="388">
        <f>IFERROR($E163*SUMIF('Daily Log'!$BP$18:$BP$1017,$B163,'Daily Log'!$BQ$18:$BQ$1017),0)</f>
        <v>0</v>
      </c>
      <c r="AD163" s="388">
        <f>IFERROR($E163*SUMIF('Daily Log'!$BS$18:$BS$1017,$B163,'Daily Log'!$BT$18:$BT$1017),0)</f>
        <v>0</v>
      </c>
      <c r="AE163" s="388">
        <f>IFERROR($E163*SUMIF('Daily Log'!$BV$18:$BV$1017,$B163,'Daily Log'!$BW$18:$BW$1017),0)</f>
        <v>0</v>
      </c>
      <c r="AF163" s="388">
        <f>IFERROR($E163*SUMIF('Daily Log'!$BY$18:$BY$1017,$B163,'Daily Log'!$BZ$18:$BZ$1017),0)</f>
        <v>0</v>
      </c>
      <c r="AG163" s="388">
        <f>IFERROR($E163*SUMIF('Daily Log'!$CB$18:$CB$1017,$B163,'Daily Log'!$CC$18:$CC$1017),0)</f>
        <v>0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0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0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0</v>
      </c>
      <c r="G165" s="388">
        <f>IFERROR($E165*SUMIF('Daily Log'!$B$18:$B$1017,$B165,'Daily Log'!$C$18:$C$1017),0)</f>
        <v>0</v>
      </c>
      <c r="H165" s="388">
        <f>IFERROR($E165*SUMIF('Daily Log'!$E$18:$E$1017,$B165,'Daily Log'!$F$18:$F$1017),0)</f>
        <v>0</v>
      </c>
      <c r="I165" s="388">
        <f>IFERROR($E165*SUMIF('Daily Log'!$H$18:$H$1017,$B165,'Daily Log'!$I$18:$I$1017),0)</f>
        <v>0</v>
      </c>
      <c r="J165" s="388">
        <f>IFERROR($E165*SUMIF('Daily Log'!$K$18:$K$1017,$B165,'Daily Log'!$L$18:$L$1017),0)</f>
        <v>0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0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0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0</v>
      </c>
      <c r="AC165" s="388">
        <f>IFERROR($E165*SUMIF('Daily Log'!$BP$18:$BP$1017,$B165,'Daily Log'!$BQ$18:$BQ$1017),0)</f>
        <v>0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0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0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0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0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0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0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0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0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0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0</v>
      </c>
      <c r="W167" s="388">
        <f>IFERROR($E167*SUMIF('Daily Log'!$AX$18:$AX$1017,$B167,'Daily Log'!$AY$18:$AY$1017),0)</f>
        <v>0</v>
      </c>
      <c r="X167" s="388">
        <f>IFERROR($E167*SUMIF('Daily Log'!$BA$18:$BA$1017,$B167,'Daily Log'!$BB$18:$BB$1017),0)</f>
        <v>0</v>
      </c>
      <c r="Y167" s="388">
        <f>IFERROR($E167*SUMIF('Daily Log'!$BD$18:$BD$1017,$B167,'Daily Log'!$BE$18:$BE$1017),0)</f>
        <v>0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0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0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0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0</v>
      </c>
      <c r="G168" s="388">
        <f>IFERROR($E168*SUMIF('Daily Log'!$B$18:$B$1017,$B168,'Daily Log'!$C$18:$C$1017),0)</f>
        <v>0</v>
      </c>
      <c r="H168" s="388">
        <f>IFERROR($E168*SUMIF('Daily Log'!$E$18:$E$1017,$B168,'Daily Log'!$F$18:$F$1017),0)</f>
        <v>0</v>
      </c>
      <c r="I168" s="388">
        <f>IFERROR($E168*SUMIF('Daily Log'!$H$18:$H$1017,$B168,'Daily Log'!$I$18:$I$1017),0)</f>
        <v>0</v>
      </c>
      <c r="J168" s="388">
        <f>IFERROR($E168*SUMIF('Daily Log'!$K$18:$K$1017,$B168,'Daily Log'!$L$18:$L$1017),0)</f>
        <v>0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0</v>
      </c>
      <c r="M168" s="388">
        <f>IFERROR($E168*SUMIF('Daily Log'!$T$18:$T$1017,$B168,'Daily Log'!$U$18:$U$1017),0)</f>
        <v>0</v>
      </c>
      <c r="N168" s="388">
        <f>IFERROR($E168*SUMIF('Daily Log'!$W$18:$W$1017,$B168,'Daily Log'!$X$18:$X$1017),0)</f>
        <v>0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0</v>
      </c>
      <c r="V168" s="388">
        <f>IFERROR($E168*SUMIF('Daily Log'!$AU$18:$AU$1017,$B168,'Daily Log'!$AV$18:$AV$1017),0)</f>
        <v>0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0</v>
      </c>
      <c r="Z168" s="388">
        <f>IFERROR($E168*SUMIF('Daily Log'!$BG$18:$BG$1017,$B168,'Daily Log'!$BH$18:$BH$1017),0)</f>
        <v>0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0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0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0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0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0</v>
      </c>
      <c r="AC169" s="388">
        <f>IFERROR($E169*SUMIF('Daily Log'!$BP$18:$BP$1017,$B169,'Daily Log'!$BQ$18:$BQ$1017),0)</f>
        <v>0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0</v>
      </c>
      <c r="G170" s="388">
        <f>IFERROR($E170*SUMIF('Daily Log'!$B$18:$B$1017,$B170,'Daily Log'!$C$18:$C$1017),0)</f>
        <v>0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0</v>
      </c>
      <c r="J170" s="388">
        <f>IFERROR($E170*SUMIF('Daily Log'!$K$18:$K$1017,$B170,'Daily Log'!$L$18:$L$1017),0)</f>
        <v>0</v>
      </c>
      <c r="K170" s="388">
        <f>IFERROR($E170*SUMIF('Daily Log'!$N$18:$N$1017,$B170,'Daily Log'!$O$18:$O$1017),0)</f>
        <v>0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0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0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0</v>
      </c>
      <c r="AD170" s="388">
        <f>IFERROR($E170*SUMIF('Daily Log'!$BS$18:$BS$1017,$B170,'Daily Log'!$BT$18:$BT$1017),0)</f>
        <v>0</v>
      </c>
      <c r="AE170" s="388">
        <f>IFERROR($E170*SUMIF('Daily Log'!$BV$18:$BV$1017,$B170,'Daily Log'!$BW$18:$BW$1017),0)</f>
        <v>0</v>
      </c>
      <c r="AF170" s="388">
        <f>IFERROR($E170*SUMIF('Daily Log'!$BY$18:$BY$1017,$B170,'Daily Log'!$BZ$18:$BZ$1017),0)</f>
        <v>0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0</v>
      </c>
      <c r="G171" s="388">
        <f>IFERROR($E171*SUMIF('Daily Log'!$B$18:$B$1017,$B171,'Daily Log'!$C$18:$C$1017),0)</f>
        <v>0</v>
      </c>
      <c r="H171" s="388">
        <f>IFERROR($E171*SUMIF('Daily Log'!$E$18:$E$1017,$B171,'Daily Log'!$F$18:$F$1017),0)</f>
        <v>0</v>
      </c>
      <c r="I171" s="388">
        <f>IFERROR($E171*SUMIF('Daily Log'!$H$18:$H$1017,$B171,'Daily Log'!$I$18:$I$1017),0)</f>
        <v>0</v>
      </c>
      <c r="J171" s="388">
        <f>IFERROR($E171*SUMIF('Daily Log'!$K$18:$K$1017,$B171,'Daily Log'!$L$18:$L$1017),0)</f>
        <v>0</v>
      </c>
      <c r="K171" s="388">
        <f>IFERROR($E171*SUMIF('Daily Log'!$N$18:$N$1017,$B171,'Daily Log'!$O$18:$O$1017),0)</f>
        <v>0</v>
      </c>
      <c r="L171" s="388">
        <f>IFERROR($E171*SUMIF('Daily Log'!$Q$18:$Q$1017,$B171,'Daily Log'!$R$18:$R$1017),0)</f>
        <v>0</v>
      </c>
      <c r="M171" s="388">
        <f>IFERROR($E171*SUMIF('Daily Log'!$T$18:$T$1017,$B171,'Daily Log'!$U$18:$U$1017),0)</f>
        <v>0</v>
      </c>
      <c r="N171" s="388">
        <f>IFERROR($E171*SUMIF('Daily Log'!$W$18:$W$1017,$B171,'Daily Log'!$X$18:$X$1017),0)</f>
        <v>0</v>
      </c>
      <c r="O171" s="388">
        <f>IFERROR($E171*SUMIF('Daily Log'!$Z$18:$Z$1017,$B171,'Daily Log'!$AA$18:$AA$1017),0)</f>
        <v>0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0</v>
      </c>
      <c r="S171" s="388">
        <f>IFERROR($E171*SUMIF('Daily Log'!$AL$18:$AL$1017,$B171,'Daily Log'!$AM$18:$AM$1017),0)</f>
        <v>0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0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0</v>
      </c>
      <c r="Y171" s="388">
        <f>IFERROR($E171*SUMIF('Daily Log'!$BD$18:$BD$1017,$B171,'Daily Log'!$BE$18:$BE$1017),0)</f>
        <v>0</v>
      </c>
      <c r="Z171" s="388">
        <f>IFERROR($E171*SUMIF('Daily Log'!$BG$18:$BG$1017,$B171,'Daily Log'!$BH$18:$BH$1017),0)</f>
        <v>0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0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0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0</v>
      </c>
      <c r="G172" s="388">
        <f>IFERROR($E172*SUMIF('Daily Log'!$B$18:$B$1017,$B172,'Daily Log'!$C$18:$C$1017),0)</f>
        <v>0</v>
      </c>
      <c r="H172" s="388">
        <f>IFERROR($E172*SUMIF('Daily Log'!$E$18:$E$1017,$B172,'Daily Log'!$F$18:$F$1017),0)</f>
        <v>0</v>
      </c>
      <c r="I172" s="388">
        <f>IFERROR($E172*SUMIF('Daily Log'!$H$18:$H$1017,$B172,'Daily Log'!$I$18:$I$1017),0)</f>
        <v>0</v>
      </c>
      <c r="J172" s="388">
        <f>IFERROR($E172*SUMIF('Daily Log'!$K$18:$K$1017,$B172,'Daily Log'!$L$18:$L$1017),0)</f>
        <v>0</v>
      </c>
      <c r="K172" s="388">
        <f>IFERROR($E172*SUMIF('Daily Log'!$N$18:$N$1017,$B172,'Daily Log'!$O$18:$O$1017),0)</f>
        <v>0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0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0</v>
      </c>
      <c r="Q172" s="388">
        <f>IFERROR($E172*SUMIF('Daily Log'!$AF$18:$AF$1017,$B172,'Daily Log'!$AG$18:$AG$1017),0)</f>
        <v>0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0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0</v>
      </c>
      <c r="V172" s="388">
        <f>IFERROR($E172*SUMIF('Daily Log'!$AU$18:$AU$1017,$B172,'Daily Log'!$AV$18:$AV$1017),0)</f>
        <v>0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0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0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0</v>
      </c>
      <c r="I173" s="388">
        <f>IFERROR($E173*SUMIF('Daily Log'!$H$18:$H$1017,$B173,'Daily Log'!$I$18:$I$1017),0)</f>
        <v>0</v>
      </c>
      <c r="J173" s="388">
        <f>IFERROR($E173*SUMIF('Daily Log'!$K$18:$K$1017,$B173,'Daily Log'!$L$18:$L$1017),0)</f>
        <v>0</v>
      </c>
      <c r="K173" s="388">
        <f>IFERROR($E173*SUMIF('Daily Log'!$N$18:$N$1017,$B173,'Daily Log'!$O$18:$O$1017),0)</f>
        <v>0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0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0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0</v>
      </c>
      <c r="T173" s="388">
        <f>IFERROR($E173*SUMIF('Daily Log'!$AO$18:$AO$1017,$B173,'Daily Log'!$AP$18:$AP$1017),0)</f>
        <v>0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0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0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0</v>
      </c>
      <c r="AE173" s="388">
        <f>IFERROR($E173*SUMIF('Daily Log'!$BV$18:$BV$1017,$B173,'Daily Log'!$BW$18:$BW$1017),0)</f>
        <v>0</v>
      </c>
      <c r="AF173" s="388">
        <f>IFERROR($E173*SUMIF('Daily Log'!$BY$18:$BY$1017,$B173,'Daily Log'!$BZ$18:$BZ$1017),0)</f>
        <v>0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0</v>
      </c>
      <c r="G174" s="388">
        <f>IFERROR($E174*SUMIF('Daily Log'!$B$18:$B$1017,$B174,'Daily Log'!$C$18:$C$1017),0)</f>
        <v>0</v>
      </c>
      <c r="H174" s="388">
        <f>IFERROR($E174*SUMIF('Daily Log'!$E$18:$E$1017,$B174,'Daily Log'!$F$18:$F$1017),0)</f>
        <v>0</v>
      </c>
      <c r="I174" s="388">
        <f>IFERROR($E174*SUMIF('Daily Log'!$H$18:$H$1017,$B174,'Daily Log'!$I$18:$I$1017),0)</f>
        <v>0</v>
      </c>
      <c r="J174" s="388">
        <f>IFERROR($E174*SUMIF('Daily Log'!$K$18:$K$1017,$B174,'Daily Log'!$L$18:$L$1017),0)</f>
        <v>0</v>
      </c>
      <c r="K174" s="388">
        <f>IFERROR($E174*SUMIF('Daily Log'!$N$18:$N$1017,$B174,'Daily Log'!$O$18:$O$1017),0)</f>
        <v>0</v>
      </c>
      <c r="L174" s="388">
        <f>IFERROR($E174*SUMIF('Daily Log'!$Q$18:$Q$1017,$B174,'Daily Log'!$R$18:$R$1017),0)</f>
        <v>0</v>
      </c>
      <c r="M174" s="388">
        <f>IFERROR($E174*SUMIF('Daily Log'!$T$18:$T$1017,$B174,'Daily Log'!$U$18:$U$1017),0)</f>
        <v>0</v>
      </c>
      <c r="N174" s="388">
        <f>IFERROR($E174*SUMIF('Daily Log'!$W$18:$W$1017,$B174,'Daily Log'!$X$18:$X$1017),0)</f>
        <v>0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0</v>
      </c>
      <c r="Q174" s="388">
        <f>IFERROR($E174*SUMIF('Daily Log'!$AF$18:$AF$1017,$B174,'Daily Log'!$AG$18:$AG$1017),0)</f>
        <v>0</v>
      </c>
      <c r="R174" s="388">
        <f>IFERROR($E174*SUMIF('Daily Log'!$AI$18:$AI$1017,$B174,'Daily Log'!$AJ$18:$AJ$1017),0)</f>
        <v>0</v>
      </c>
      <c r="S174" s="388">
        <f>IFERROR($E174*SUMIF('Daily Log'!$AL$18:$AL$1017,$B174,'Daily Log'!$AM$18:$AM$1017),0)</f>
        <v>0</v>
      </c>
      <c r="T174" s="388">
        <f>IFERROR($E174*SUMIF('Daily Log'!$AO$18:$AO$1017,$B174,'Daily Log'!$AP$18:$AP$1017),0)</f>
        <v>0</v>
      </c>
      <c r="U174" s="388">
        <f>IFERROR($E174*SUMIF('Daily Log'!$AR$18:$AR$1017,$B174,'Daily Log'!$AS$18:$AS$1017),0)</f>
        <v>0</v>
      </c>
      <c r="V174" s="388">
        <f>IFERROR($E174*SUMIF('Daily Log'!$AU$18:$AU$1017,$B174,'Daily Log'!$AV$18:$AV$1017),0)</f>
        <v>0</v>
      </c>
      <c r="W174" s="388">
        <f>IFERROR($E174*SUMIF('Daily Log'!$AX$18:$AX$1017,$B174,'Daily Log'!$AY$18:$AY$1017),0)</f>
        <v>0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0</v>
      </c>
      <c r="Z174" s="388">
        <f>IFERROR($E174*SUMIF('Daily Log'!$BG$18:$BG$1017,$B174,'Daily Log'!$BH$18:$BH$1017),0)</f>
        <v>0</v>
      </c>
      <c r="AA174" s="388">
        <f>IFERROR($E174*SUMIF('Daily Log'!$BJ$18:$BJ$1017,$B174,'Daily Log'!$BK$18:$BK$1017),0)</f>
        <v>0</v>
      </c>
      <c r="AB174" s="388">
        <f>IFERROR($E174*SUMIF('Daily Log'!$BM$18:$BM$1017,$B174,'Daily Log'!$BN$18:$BN$1017),0)</f>
        <v>0</v>
      </c>
      <c r="AC174" s="388">
        <f>IFERROR($E174*SUMIF('Daily Log'!$BP$18:$BP$1017,$B174,'Daily Log'!$BQ$18:$BQ$1017),0)</f>
        <v>0</v>
      </c>
      <c r="AD174" s="388">
        <f>IFERROR($E174*SUMIF('Daily Log'!$BS$18:$BS$1017,$B174,'Daily Log'!$BT$18:$BT$1017),0)</f>
        <v>0</v>
      </c>
      <c r="AE174" s="388">
        <f>IFERROR($E174*SUMIF('Daily Log'!$BV$18:$BV$1017,$B174,'Daily Log'!$BW$18:$BW$1017),0)</f>
        <v>0</v>
      </c>
      <c r="AF174" s="388">
        <f>IFERROR($E174*SUMIF('Daily Log'!$BY$18:$BY$1017,$B174,'Daily Log'!$BZ$18:$BZ$1017),0)</f>
        <v>0</v>
      </c>
      <c r="AG174" s="388">
        <f>IFERROR($E174*SUMIF('Daily Log'!$CB$18:$CB$1017,$B174,'Daily Log'!$CC$18:$CC$1017),0)</f>
        <v>0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0</v>
      </c>
      <c r="G175" s="388">
        <f>IFERROR($E175*SUMIF('Daily Log'!$B$18:$B$1017,$B175,'Daily Log'!$C$18:$C$1017),0)</f>
        <v>0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0</v>
      </c>
      <c r="J175" s="388">
        <f>IFERROR($E175*SUMIF('Daily Log'!$K$18:$K$1017,$B175,'Daily Log'!$L$18:$L$1017),0)</f>
        <v>0</v>
      </c>
      <c r="K175" s="388">
        <f>IFERROR($E175*SUMIF('Daily Log'!$N$18:$N$1017,$B175,'Daily Log'!$O$18:$O$1017),0)</f>
        <v>0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0</v>
      </c>
      <c r="N175" s="388">
        <f>IFERROR($E175*SUMIF('Daily Log'!$W$18:$W$1017,$B175,'Daily Log'!$X$18:$X$1017),0)</f>
        <v>0</v>
      </c>
      <c r="O175" s="388">
        <f>IFERROR($E175*SUMIF('Daily Log'!$Z$18:$Z$1017,$B175,'Daily Log'!$AA$18:$AA$1017),0)</f>
        <v>0</v>
      </c>
      <c r="P175" s="388">
        <f>IFERROR($E175*SUMIF('Daily Log'!$AC$18:$AC$1017,$B175,'Daily Log'!$AD$18:$AD$1017),0)</f>
        <v>0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0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0</v>
      </c>
      <c r="V175" s="388">
        <f>IFERROR($E175*SUMIF('Daily Log'!$AU$18:$AU$1017,$B175,'Daily Log'!$AV$18:$AV$1017),0)</f>
        <v>0</v>
      </c>
      <c r="W175" s="388">
        <f>IFERROR($E175*SUMIF('Daily Log'!$AX$18:$AX$1017,$B175,'Daily Log'!$AY$18:$AY$1017),0)</f>
        <v>0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0</v>
      </c>
      <c r="Z175" s="388">
        <f>IFERROR($E175*SUMIF('Daily Log'!$BG$18:$BG$1017,$B175,'Daily Log'!$BH$18:$BH$1017),0)</f>
        <v>0</v>
      </c>
      <c r="AA175" s="388">
        <f>IFERROR($E175*SUMIF('Daily Log'!$BJ$18:$BJ$1017,$B175,'Daily Log'!$BK$18:$BK$1017),0)</f>
        <v>0</v>
      </c>
      <c r="AB175" s="388">
        <f>IFERROR($E175*SUMIF('Daily Log'!$BM$18:$BM$1017,$B175,'Daily Log'!$BN$18:$BN$1017),0)</f>
        <v>0</v>
      </c>
      <c r="AC175" s="388">
        <f>IFERROR($E175*SUMIF('Daily Log'!$BP$18:$BP$1017,$B175,'Daily Log'!$BQ$18:$BQ$1017),0)</f>
        <v>0</v>
      </c>
      <c r="AD175" s="388">
        <f>IFERROR($E175*SUMIF('Daily Log'!$BS$18:$BS$1017,$B175,'Daily Log'!$BT$18:$BT$1017),0)</f>
        <v>0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0</v>
      </c>
      <c r="AG175" s="388">
        <f>IFERROR($E175*SUMIF('Daily Log'!$CB$18:$CB$1017,$B175,'Daily Log'!$CC$18:$CC$1017),0)</f>
        <v>0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0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0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0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0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0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0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0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0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0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0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0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0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0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0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0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0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0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0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0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0</v>
      </c>
      <c r="AE203" s="388">
        <f>IFERROR($E203*SUMIF('Daily Log'!$BV$18:$BV$1017,$B203,'Daily Log'!$BW$18:$BW$1017),0)</f>
        <v>0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0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0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0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0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0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0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0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0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0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0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0</v>
      </c>
      <c r="K211" s="388">
        <f>IFERROR($E211*SUMIF('Daily Log'!$N$18:$N$1017,$B211,'Daily Log'!$O$18:$O$1017),0)</f>
        <v>0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0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0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0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0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0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0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0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0</v>
      </c>
      <c r="G219" s="388">
        <f>IFERROR($E219*SUMIF('Daily Log'!$B$18:$B$1017,$B219,'Daily Log'!$C$18:$C$1017),0)</f>
        <v>0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0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0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0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0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0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0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0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0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0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0</v>
      </c>
      <c r="AC228" s="388">
        <f>IFERROR($E228*SUMIF('Daily Log'!$BP$18:$BP$1017,$B228,'Daily Log'!$BQ$18:$BQ$1017),0)</f>
        <v>0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0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0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0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0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0</v>
      </c>
      <c r="AC231" s="388">
        <f>IFERROR($E231*SUMIF('Daily Log'!$BP$18:$BP$1017,$B231,'Daily Log'!$BQ$18:$BQ$1017),0)</f>
        <v>0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0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0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0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0</v>
      </c>
      <c r="G233" s="388">
        <f>IFERROR($E233*SUMIF('Daily Log'!$B$18:$B$1017,$B233,'Daily Log'!$C$18:$C$1017),0)</f>
        <v>0</v>
      </c>
      <c r="H233" s="388">
        <f>IFERROR($E233*SUMIF('Daily Log'!$E$18:$E$1017,$B233,'Daily Log'!$F$18:$F$1017),0)</f>
        <v>0</v>
      </c>
      <c r="I233" s="388">
        <f>IFERROR($E233*SUMIF('Daily Log'!$H$18:$H$1017,$B233,'Daily Log'!$I$18:$I$1017),0)</f>
        <v>0</v>
      </c>
      <c r="J233" s="388">
        <f>IFERROR($E233*SUMIF('Daily Log'!$K$18:$K$1017,$B233,'Daily Log'!$L$18:$L$1017),0)</f>
        <v>0</v>
      </c>
      <c r="K233" s="388">
        <f>IFERROR($E233*SUMIF('Daily Log'!$N$18:$N$1017,$B233,'Daily Log'!$O$18:$O$1017),0)</f>
        <v>0</v>
      </c>
      <c r="L233" s="388">
        <f>IFERROR($E233*SUMIF('Daily Log'!$Q$18:$Q$1017,$B233,'Daily Log'!$R$18:$R$1017),0)</f>
        <v>0</v>
      </c>
      <c r="M233" s="388">
        <f>IFERROR($E233*SUMIF('Daily Log'!$T$18:$T$1017,$B233,'Daily Log'!$U$18:$U$1017),0)</f>
        <v>0</v>
      </c>
      <c r="N233" s="388">
        <f>IFERROR($E233*SUMIF('Daily Log'!$W$18:$W$1017,$B233,'Daily Log'!$X$18:$X$1017),0)</f>
        <v>0</v>
      </c>
      <c r="O233" s="388">
        <f>IFERROR($E233*SUMIF('Daily Log'!$Z$18:$Z$1017,$B233,'Daily Log'!$AA$18:$AA$1017),0)</f>
        <v>0</v>
      </c>
      <c r="P233" s="388">
        <f>IFERROR($E233*SUMIF('Daily Log'!$AC$18:$AC$1017,$B233,'Daily Log'!$AD$18:$AD$1017),0)</f>
        <v>0</v>
      </c>
      <c r="Q233" s="388">
        <f>IFERROR($E233*SUMIF('Daily Log'!$AF$18:$AF$1017,$B233,'Daily Log'!$AG$18:$AG$1017),0)</f>
        <v>0</v>
      </c>
      <c r="R233" s="388">
        <f>IFERROR($E233*SUMIF('Daily Log'!$AI$18:$AI$1017,$B233,'Daily Log'!$AJ$18:$AJ$1017),0)</f>
        <v>0</v>
      </c>
      <c r="S233" s="388">
        <f>IFERROR($E233*SUMIF('Daily Log'!$AL$18:$AL$1017,$B233,'Daily Log'!$AM$18:$AM$1017),0)</f>
        <v>0</v>
      </c>
      <c r="T233" s="388">
        <f>IFERROR($E233*SUMIF('Daily Log'!$AO$18:$AO$1017,$B233,'Daily Log'!$AP$18:$AP$1017),0)</f>
        <v>0</v>
      </c>
      <c r="U233" s="388">
        <f>IFERROR($E233*SUMIF('Daily Log'!$AR$18:$AR$1017,$B233,'Daily Log'!$AS$18:$AS$1017),0)</f>
        <v>0</v>
      </c>
      <c r="V233" s="388">
        <f>IFERROR($E233*SUMIF('Daily Log'!$AU$18:$AU$1017,$B233,'Daily Log'!$AV$18:$AV$1017),0)</f>
        <v>0</v>
      </c>
      <c r="W233" s="388">
        <f>IFERROR($E233*SUMIF('Daily Log'!$AX$18:$AX$1017,$B233,'Daily Log'!$AY$18:$AY$1017),0)</f>
        <v>0</v>
      </c>
      <c r="X233" s="388">
        <f>IFERROR($E233*SUMIF('Daily Log'!$BA$18:$BA$1017,$B233,'Daily Log'!$BB$18:$BB$1017),0)</f>
        <v>0</v>
      </c>
      <c r="Y233" s="388">
        <f>IFERROR($E233*SUMIF('Daily Log'!$BD$18:$BD$1017,$B233,'Daily Log'!$BE$18:$BE$1017),0)</f>
        <v>0</v>
      </c>
      <c r="Z233" s="388">
        <f>IFERROR($E233*SUMIF('Daily Log'!$BG$18:$BG$1017,$B233,'Daily Log'!$BH$18:$BH$1017),0)</f>
        <v>0</v>
      </c>
      <c r="AA233" s="388">
        <f>IFERROR($E233*SUMIF('Daily Log'!$BJ$18:$BJ$1017,$B233,'Daily Log'!$BK$18:$BK$1017),0)</f>
        <v>0</v>
      </c>
      <c r="AB233" s="388">
        <f>IFERROR($E233*SUMIF('Daily Log'!$BM$18:$BM$1017,$B233,'Daily Log'!$BN$18:$BN$1017),0)</f>
        <v>0</v>
      </c>
      <c r="AC233" s="388">
        <f>IFERROR($E233*SUMIF('Daily Log'!$BP$18:$BP$1017,$B233,'Daily Log'!$BQ$18:$BQ$1017),0)</f>
        <v>0</v>
      </c>
      <c r="AD233" s="388">
        <f>IFERROR($E233*SUMIF('Daily Log'!$BS$18:$BS$1017,$B233,'Daily Log'!$BT$18:$BT$1017),0)</f>
        <v>0</v>
      </c>
      <c r="AE233" s="388">
        <f>IFERROR($E233*SUMIF('Daily Log'!$BV$18:$BV$1017,$B233,'Daily Log'!$BW$18:$BW$1017),0)</f>
        <v>0</v>
      </c>
      <c r="AF233" s="388">
        <f>IFERROR($E233*SUMIF('Daily Log'!$BY$18:$BY$1017,$B233,'Daily Log'!$BZ$18:$BZ$1017),0)</f>
        <v>0</v>
      </c>
      <c r="AG233" s="388">
        <f>IFERROR($E233*SUMIF('Daily Log'!$CB$18:$CB$1017,$B233,'Daily Log'!$CC$18:$CC$1017),0)</f>
        <v>0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0</v>
      </c>
      <c r="G234" s="388">
        <f>IFERROR($E234*SUMIF('Daily Log'!$B$18:$B$1017,$B234,'Daily Log'!$C$18:$C$1017),0)</f>
        <v>0</v>
      </c>
      <c r="H234" s="388">
        <f>IFERROR($E234*SUMIF('Daily Log'!$E$18:$E$1017,$B234,'Daily Log'!$F$18:$F$1017),0)</f>
        <v>0</v>
      </c>
      <c r="I234" s="388">
        <f>IFERROR($E234*SUMIF('Daily Log'!$H$18:$H$1017,$B234,'Daily Log'!$I$18:$I$1017),0)</f>
        <v>0</v>
      </c>
      <c r="J234" s="388">
        <f>IFERROR($E234*SUMIF('Daily Log'!$K$18:$K$1017,$B234,'Daily Log'!$L$18:$L$1017),0)</f>
        <v>0</v>
      </c>
      <c r="K234" s="388">
        <f>IFERROR($E234*SUMIF('Daily Log'!$N$18:$N$1017,$B234,'Daily Log'!$O$18:$O$1017),0)</f>
        <v>0</v>
      </c>
      <c r="L234" s="388">
        <f>IFERROR($E234*SUMIF('Daily Log'!$Q$18:$Q$1017,$B234,'Daily Log'!$R$18:$R$1017),0)</f>
        <v>0</v>
      </c>
      <c r="M234" s="388">
        <f>IFERROR($E234*SUMIF('Daily Log'!$T$18:$T$1017,$B234,'Daily Log'!$U$18:$U$1017),0)</f>
        <v>0</v>
      </c>
      <c r="N234" s="388">
        <f>IFERROR($E234*SUMIF('Daily Log'!$W$18:$W$1017,$B234,'Daily Log'!$X$18:$X$1017),0)</f>
        <v>0</v>
      </c>
      <c r="O234" s="388">
        <f>IFERROR($E234*SUMIF('Daily Log'!$Z$18:$Z$1017,$B234,'Daily Log'!$AA$18:$AA$1017),0)</f>
        <v>0</v>
      </c>
      <c r="P234" s="388">
        <f>IFERROR($E234*SUMIF('Daily Log'!$AC$18:$AC$1017,$B234,'Daily Log'!$AD$18:$AD$1017),0)</f>
        <v>0</v>
      </c>
      <c r="Q234" s="388">
        <f>IFERROR($E234*SUMIF('Daily Log'!$AF$18:$AF$1017,$B234,'Daily Log'!$AG$18:$AG$1017),0)</f>
        <v>0</v>
      </c>
      <c r="R234" s="388">
        <f>IFERROR($E234*SUMIF('Daily Log'!$AI$18:$AI$1017,$B234,'Daily Log'!$AJ$18:$AJ$1017),0)</f>
        <v>0</v>
      </c>
      <c r="S234" s="388">
        <f>IFERROR($E234*SUMIF('Daily Log'!$AL$18:$AL$1017,$B234,'Daily Log'!$AM$18:$AM$1017),0)</f>
        <v>0</v>
      </c>
      <c r="T234" s="388">
        <f>IFERROR($E234*SUMIF('Daily Log'!$AO$18:$AO$1017,$B234,'Daily Log'!$AP$18:$AP$1017),0)</f>
        <v>0</v>
      </c>
      <c r="U234" s="388">
        <f>IFERROR($E234*SUMIF('Daily Log'!$AR$18:$AR$1017,$B234,'Daily Log'!$AS$18:$AS$1017),0)</f>
        <v>0</v>
      </c>
      <c r="V234" s="388">
        <f>IFERROR($E234*SUMIF('Daily Log'!$AU$18:$AU$1017,$B234,'Daily Log'!$AV$18:$AV$1017),0)</f>
        <v>0</v>
      </c>
      <c r="W234" s="388">
        <f>IFERROR($E234*SUMIF('Daily Log'!$AX$18:$AX$1017,$B234,'Daily Log'!$AY$18:$AY$1017),0)</f>
        <v>0</v>
      </c>
      <c r="X234" s="388">
        <f>IFERROR($E234*SUMIF('Daily Log'!$BA$18:$BA$1017,$B234,'Daily Log'!$BB$18:$BB$1017),0)</f>
        <v>0</v>
      </c>
      <c r="Y234" s="388">
        <f>IFERROR($E234*SUMIF('Daily Log'!$BD$18:$BD$1017,$B234,'Daily Log'!$BE$18:$BE$1017),0)</f>
        <v>0</v>
      </c>
      <c r="Z234" s="388">
        <f>IFERROR($E234*SUMIF('Daily Log'!$BG$18:$BG$1017,$B234,'Daily Log'!$BH$18:$BH$1017),0)</f>
        <v>0</v>
      </c>
      <c r="AA234" s="388">
        <f>IFERROR($E234*SUMIF('Daily Log'!$BJ$18:$BJ$1017,$B234,'Daily Log'!$BK$18:$BK$1017),0)</f>
        <v>0</v>
      </c>
      <c r="AB234" s="388">
        <f>IFERROR($E234*SUMIF('Daily Log'!$BM$18:$BM$1017,$B234,'Daily Log'!$BN$18:$BN$1017),0)</f>
        <v>0</v>
      </c>
      <c r="AC234" s="388">
        <f>IFERROR($E234*SUMIF('Daily Log'!$BP$18:$BP$1017,$B234,'Daily Log'!$BQ$18:$BQ$1017),0)</f>
        <v>0</v>
      </c>
      <c r="AD234" s="388">
        <f>IFERROR($E234*SUMIF('Daily Log'!$BS$18:$BS$1017,$B234,'Daily Log'!$BT$18:$BT$1017),0)</f>
        <v>0</v>
      </c>
      <c r="AE234" s="388">
        <f>IFERROR($E234*SUMIF('Daily Log'!$BV$18:$BV$1017,$B234,'Daily Log'!$BW$18:$BW$1017),0)</f>
        <v>0</v>
      </c>
      <c r="AF234" s="388">
        <f>IFERROR($E234*SUMIF('Daily Log'!$BY$18:$BY$1017,$B234,'Daily Log'!$BZ$18:$BZ$1017),0)</f>
        <v>0</v>
      </c>
      <c r="AG234" s="388">
        <f>IFERROR($E234*SUMIF('Daily Log'!$CB$18:$CB$1017,$B234,'Daily Log'!$CC$18:$CC$1017),0)</f>
        <v>0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0</v>
      </c>
      <c r="G236" s="388">
        <f>IFERROR($E236*SUMIF('Daily Log'!$B$18:$B$1017,$B236,'Daily Log'!$C$18:$C$1017),0)</f>
        <v>0</v>
      </c>
      <c r="H236" s="388">
        <f>IFERROR($E236*SUMIF('Daily Log'!$E$18:$E$1017,$B236,'Daily Log'!$F$18:$F$1017),0)</f>
        <v>0</v>
      </c>
      <c r="I236" s="388">
        <f>IFERROR($E236*SUMIF('Daily Log'!$H$18:$H$1017,$B236,'Daily Log'!$I$18:$I$1017),0)</f>
        <v>0</v>
      </c>
      <c r="J236" s="388">
        <f>IFERROR($E236*SUMIF('Daily Log'!$K$18:$K$1017,$B236,'Daily Log'!$L$18:$L$1017),0)</f>
        <v>0</v>
      </c>
      <c r="K236" s="388">
        <f>IFERROR($E236*SUMIF('Daily Log'!$N$18:$N$1017,$B236,'Daily Log'!$O$18:$O$1017),0)</f>
        <v>0</v>
      </c>
      <c r="L236" s="388">
        <f>IFERROR($E236*SUMIF('Daily Log'!$Q$18:$Q$1017,$B236,'Daily Log'!$R$18:$R$1017),0)</f>
        <v>0</v>
      </c>
      <c r="M236" s="388">
        <f>IFERROR($E236*SUMIF('Daily Log'!$T$18:$T$1017,$B236,'Daily Log'!$U$18:$U$1017),0)</f>
        <v>0</v>
      </c>
      <c r="N236" s="388">
        <f>IFERROR($E236*SUMIF('Daily Log'!$W$18:$W$1017,$B236,'Daily Log'!$X$18:$X$1017),0)</f>
        <v>0</v>
      </c>
      <c r="O236" s="388">
        <f>IFERROR($E236*SUMIF('Daily Log'!$Z$18:$Z$1017,$B236,'Daily Log'!$AA$18:$AA$1017),0)</f>
        <v>0</v>
      </c>
      <c r="P236" s="388">
        <f>IFERROR($E236*SUMIF('Daily Log'!$AC$18:$AC$1017,$B236,'Daily Log'!$AD$18:$AD$1017),0)</f>
        <v>0</v>
      </c>
      <c r="Q236" s="388">
        <f>IFERROR($E236*SUMIF('Daily Log'!$AF$18:$AF$1017,$B236,'Daily Log'!$AG$18:$AG$1017),0)</f>
        <v>0</v>
      </c>
      <c r="R236" s="388">
        <f>IFERROR($E236*SUMIF('Daily Log'!$AI$18:$AI$1017,$B236,'Daily Log'!$AJ$18:$AJ$1017),0)</f>
        <v>0</v>
      </c>
      <c r="S236" s="388">
        <f>IFERROR($E236*SUMIF('Daily Log'!$AL$18:$AL$1017,$B236,'Daily Log'!$AM$18:$AM$1017),0)</f>
        <v>0</v>
      </c>
      <c r="T236" s="388">
        <f>IFERROR($E236*SUMIF('Daily Log'!$AO$18:$AO$1017,$B236,'Daily Log'!$AP$18:$AP$1017),0)</f>
        <v>0</v>
      </c>
      <c r="U236" s="388">
        <f>IFERROR($E236*SUMIF('Daily Log'!$AR$18:$AR$1017,$B236,'Daily Log'!$AS$18:$AS$1017),0)</f>
        <v>0</v>
      </c>
      <c r="V236" s="388">
        <f>IFERROR($E236*SUMIF('Daily Log'!$AU$18:$AU$1017,$B236,'Daily Log'!$AV$18:$AV$1017),0)</f>
        <v>0</v>
      </c>
      <c r="W236" s="388">
        <f>IFERROR($E236*SUMIF('Daily Log'!$AX$18:$AX$1017,$B236,'Daily Log'!$AY$18:$AY$1017),0)</f>
        <v>0</v>
      </c>
      <c r="X236" s="388">
        <f>IFERROR($E236*SUMIF('Daily Log'!$BA$18:$BA$1017,$B236,'Daily Log'!$BB$18:$BB$1017),0)</f>
        <v>0</v>
      </c>
      <c r="Y236" s="388">
        <f>IFERROR($E236*SUMIF('Daily Log'!$BD$18:$BD$1017,$B236,'Daily Log'!$BE$18:$BE$1017),0)</f>
        <v>0</v>
      </c>
      <c r="Z236" s="388">
        <f>IFERROR($E236*SUMIF('Daily Log'!$BG$18:$BG$1017,$B236,'Daily Log'!$BH$18:$BH$1017),0)</f>
        <v>0</v>
      </c>
      <c r="AA236" s="388">
        <f>IFERROR($E236*SUMIF('Daily Log'!$BJ$18:$BJ$1017,$B236,'Daily Log'!$BK$18:$BK$1017),0)</f>
        <v>0</v>
      </c>
      <c r="AB236" s="388">
        <f>IFERROR($E236*SUMIF('Daily Log'!$BM$18:$BM$1017,$B236,'Daily Log'!$BN$18:$BN$1017),0)</f>
        <v>0</v>
      </c>
      <c r="AC236" s="388">
        <f>IFERROR($E236*SUMIF('Daily Log'!$BP$18:$BP$1017,$B236,'Daily Log'!$BQ$18:$BQ$1017),0)</f>
        <v>0</v>
      </c>
      <c r="AD236" s="388">
        <f>IFERROR($E236*SUMIF('Daily Log'!$BS$18:$BS$1017,$B236,'Daily Log'!$BT$18:$BT$1017),0)</f>
        <v>0</v>
      </c>
      <c r="AE236" s="388">
        <f>IFERROR($E236*SUMIF('Daily Log'!$BV$18:$BV$1017,$B236,'Daily Log'!$BW$18:$BW$1017),0)</f>
        <v>0</v>
      </c>
      <c r="AF236" s="388">
        <f>IFERROR($E236*SUMIF('Daily Log'!$BY$18:$BY$1017,$B236,'Daily Log'!$BZ$18:$BZ$1017),0)</f>
        <v>0</v>
      </c>
      <c r="AG236" s="388">
        <f>IFERROR($E236*SUMIF('Daily Log'!$CB$18:$CB$1017,$B236,'Daily Log'!$CC$18:$CC$1017),0)</f>
        <v>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0</v>
      </c>
      <c r="G237" s="388">
        <f>IFERROR($E237*SUMIF('Daily Log'!$B$18:$B$1017,$B237,'Daily Log'!$C$18:$C$1017),0)</f>
        <v>0</v>
      </c>
      <c r="H237" s="388">
        <f>IFERROR($E237*SUMIF('Daily Log'!$E$18:$E$1017,$B237,'Daily Log'!$F$18:$F$1017),0)</f>
        <v>0</v>
      </c>
      <c r="I237" s="388">
        <f>IFERROR($E237*SUMIF('Daily Log'!$H$18:$H$1017,$B237,'Daily Log'!$I$18:$I$1017),0)</f>
        <v>0</v>
      </c>
      <c r="J237" s="388">
        <f>IFERROR($E237*SUMIF('Daily Log'!$K$18:$K$1017,$B237,'Daily Log'!$L$18:$L$1017),0)</f>
        <v>0</v>
      </c>
      <c r="K237" s="388">
        <f>IFERROR($E237*SUMIF('Daily Log'!$N$18:$N$1017,$B237,'Daily Log'!$O$18:$O$1017),0)</f>
        <v>0</v>
      </c>
      <c r="L237" s="388">
        <f>IFERROR($E237*SUMIF('Daily Log'!$Q$18:$Q$1017,$B237,'Daily Log'!$R$18:$R$1017),0)</f>
        <v>0</v>
      </c>
      <c r="M237" s="388">
        <f>IFERROR($E237*SUMIF('Daily Log'!$T$18:$T$1017,$B237,'Daily Log'!$U$18:$U$1017),0)</f>
        <v>0</v>
      </c>
      <c r="N237" s="388">
        <f>IFERROR($E237*SUMIF('Daily Log'!$W$18:$W$1017,$B237,'Daily Log'!$X$18:$X$1017),0)</f>
        <v>0</v>
      </c>
      <c r="O237" s="388">
        <f>IFERROR($E237*SUMIF('Daily Log'!$Z$18:$Z$1017,$B237,'Daily Log'!$AA$18:$AA$1017),0)</f>
        <v>0</v>
      </c>
      <c r="P237" s="388">
        <f>IFERROR($E237*SUMIF('Daily Log'!$AC$18:$AC$1017,$B237,'Daily Log'!$AD$18:$AD$1017),0)</f>
        <v>0</v>
      </c>
      <c r="Q237" s="388">
        <f>IFERROR($E237*SUMIF('Daily Log'!$AF$18:$AF$1017,$B237,'Daily Log'!$AG$18:$AG$1017),0)</f>
        <v>0</v>
      </c>
      <c r="R237" s="388">
        <f>IFERROR($E237*SUMIF('Daily Log'!$AI$18:$AI$1017,$B237,'Daily Log'!$AJ$18:$AJ$1017),0)</f>
        <v>0</v>
      </c>
      <c r="S237" s="388">
        <f>IFERROR($E237*SUMIF('Daily Log'!$AL$18:$AL$1017,$B237,'Daily Log'!$AM$18:$AM$1017),0)</f>
        <v>0</v>
      </c>
      <c r="T237" s="388">
        <f>IFERROR($E237*SUMIF('Daily Log'!$AO$18:$AO$1017,$B237,'Daily Log'!$AP$18:$AP$1017),0)</f>
        <v>0</v>
      </c>
      <c r="U237" s="388">
        <f>IFERROR($E237*SUMIF('Daily Log'!$AR$18:$AR$1017,$B237,'Daily Log'!$AS$18:$AS$1017),0)</f>
        <v>0</v>
      </c>
      <c r="V237" s="388">
        <f>IFERROR($E237*SUMIF('Daily Log'!$AU$18:$AU$1017,$B237,'Daily Log'!$AV$18:$AV$1017),0)</f>
        <v>0</v>
      </c>
      <c r="W237" s="388">
        <f>IFERROR($E237*SUMIF('Daily Log'!$AX$18:$AX$1017,$B237,'Daily Log'!$AY$18:$AY$1017),0)</f>
        <v>0</v>
      </c>
      <c r="X237" s="388">
        <f>IFERROR($E237*SUMIF('Daily Log'!$BA$18:$BA$1017,$B237,'Daily Log'!$BB$18:$BB$1017),0)</f>
        <v>0</v>
      </c>
      <c r="Y237" s="388">
        <f>IFERROR($E237*SUMIF('Daily Log'!$BD$18:$BD$1017,$B237,'Daily Log'!$BE$18:$BE$1017),0)</f>
        <v>0</v>
      </c>
      <c r="Z237" s="388">
        <f>IFERROR($E237*SUMIF('Daily Log'!$BG$18:$BG$1017,$B237,'Daily Log'!$BH$18:$BH$1017),0)</f>
        <v>0</v>
      </c>
      <c r="AA237" s="388">
        <f>IFERROR($E237*SUMIF('Daily Log'!$BJ$18:$BJ$1017,$B237,'Daily Log'!$BK$18:$BK$1017),0)</f>
        <v>0</v>
      </c>
      <c r="AB237" s="388">
        <f>IFERROR($E237*SUMIF('Daily Log'!$BM$18:$BM$1017,$B237,'Daily Log'!$BN$18:$BN$1017),0)</f>
        <v>0</v>
      </c>
      <c r="AC237" s="388">
        <f>IFERROR($E237*SUMIF('Daily Log'!$BP$18:$BP$1017,$B237,'Daily Log'!$BQ$18:$BQ$1017),0)</f>
        <v>0</v>
      </c>
      <c r="AD237" s="388">
        <f>IFERROR($E237*SUMIF('Daily Log'!$BS$18:$BS$1017,$B237,'Daily Log'!$BT$18:$BT$1017),0)</f>
        <v>0</v>
      </c>
      <c r="AE237" s="388">
        <f>IFERROR($E237*SUMIF('Daily Log'!$BV$18:$BV$1017,$B237,'Daily Log'!$BW$18:$BW$1017),0)</f>
        <v>0</v>
      </c>
      <c r="AF237" s="388">
        <f>IFERROR($E237*SUMIF('Daily Log'!$BY$18:$BY$1017,$B237,'Daily Log'!$BZ$18:$BZ$1017),0)</f>
        <v>0</v>
      </c>
      <c r="AG237" s="388">
        <f>IFERROR($E237*SUMIF('Daily Log'!$CB$18:$CB$1017,$B237,'Daily Log'!$CC$18:$CC$1017),0)</f>
        <v>0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0</v>
      </c>
      <c r="G238" s="388">
        <f>IFERROR($E238*SUMIF('Daily Log'!$B$18:$B$1017,$B238,'Daily Log'!$C$18:$C$1017),0)</f>
        <v>0</v>
      </c>
      <c r="H238" s="388">
        <f>IFERROR($E238*SUMIF('Daily Log'!$E$18:$E$1017,$B238,'Daily Log'!$F$18:$F$1017),0)</f>
        <v>0</v>
      </c>
      <c r="I238" s="388">
        <f>IFERROR($E238*SUMIF('Daily Log'!$H$18:$H$1017,$B238,'Daily Log'!$I$18:$I$1017),0)</f>
        <v>0</v>
      </c>
      <c r="J238" s="388">
        <f>IFERROR($E238*SUMIF('Daily Log'!$K$18:$K$1017,$B238,'Daily Log'!$L$18:$L$1017),0)</f>
        <v>0</v>
      </c>
      <c r="K238" s="388">
        <f>IFERROR($E238*SUMIF('Daily Log'!$N$18:$N$1017,$B238,'Daily Log'!$O$18:$O$1017),0)</f>
        <v>0</v>
      </c>
      <c r="L238" s="388">
        <f>IFERROR($E238*SUMIF('Daily Log'!$Q$18:$Q$1017,$B238,'Daily Log'!$R$18:$R$1017),0)</f>
        <v>0</v>
      </c>
      <c r="M238" s="388">
        <f>IFERROR($E238*SUMIF('Daily Log'!$T$18:$T$1017,$B238,'Daily Log'!$U$18:$U$1017),0)</f>
        <v>0</v>
      </c>
      <c r="N238" s="388">
        <f>IFERROR($E238*SUMIF('Daily Log'!$W$18:$W$1017,$B238,'Daily Log'!$X$18:$X$1017),0)</f>
        <v>0</v>
      </c>
      <c r="O238" s="388">
        <f>IFERROR($E238*SUMIF('Daily Log'!$Z$18:$Z$1017,$B238,'Daily Log'!$AA$18:$AA$1017),0)</f>
        <v>0</v>
      </c>
      <c r="P238" s="388">
        <f>IFERROR($E238*SUMIF('Daily Log'!$AC$18:$AC$1017,$B238,'Daily Log'!$AD$18:$AD$1017),0)</f>
        <v>0</v>
      </c>
      <c r="Q238" s="388">
        <f>IFERROR($E238*SUMIF('Daily Log'!$AF$18:$AF$1017,$B238,'Daily Log'!$AG$18:$AG$1017),0)</f>
        <v>0</v>
      </c>
      <c r="R238" s="388">
        <f>IFERROR($E238*SUMIF('Daily Log'!$AI$18:$AI$1017,$B238,'Daily Log'!$AJ$18:$AJ$1017),0)</f>
        <v>0</v>
      </c>
      <c r="S238" s="388">
        <f>IFERROR($E238*SUMIF('Daily Log'!$AL$18:$AL$1017,$B238,'Daily Log'!$AM$18:$AM$1017),0)</f>
        <v>0</v>
      </c>
      <c r="T238" s="388">
        <f>IFERROR($E238*SUMIF('Daily Log'!$AO$18:$AO$1017,$B238,'Daily Log'!$AP$18:$AP$1017),0)</f>
        <v>0</v>
      </c>
      <c r="U238" s="388">
        <f>IFERROR($E238*SUMIF('Daily Log'!$AR$18:$AR$1017,$B238,'Daily Log'!$AS$18:$AS$1017),0)</f>
        <v>0</v>
      </c>
      <c r="V238" s="388">
        <f>IFERROR($E238*SUMIF('Daily Log'!$AU$18:$AU$1017,$B238,'Daily Log'!$AV$18:$AV$1017),0)</f>
        <v>0</v>
      </c>
      <c r="W238" s="388">
        <f>IFERROR($E238*SUMIF('Daily Log'!$AX$18:$AX$1017,$B238,'Daily Log'!$AY$18:$AY$1017),0)</f>
        <v>0</v>
      </c>
      <c r="X238" s="388">
        <f>IFERROR($E238*SUMIF('Daily Log'!$BA$18:$BA$1017,$B238,'Daily Log'!$BB$18:$BB$1017),0)</f>
        <v>0</v>
      </c>
      <c r="Y238" s="388">
        <f>IFERROR($E238*SUMIF('Daily Log'!$BD$18:$BD$1017,$B238,'Daily Log'!$BE$18:$BE$1017),0)</f>
        <v>0</v>
      </c>
      <c r="Z238" s="388">
        <f>IFERROR($E238*SUMIF('Daily Log'!$BG$18:$BG$1017,$B238,'Daily Log'!$BH$18:$BH$1017),0)</f>
        <v>0</v>
      </c>
      <c r="AA238" s="388">
        <f>IFERROR($E238*SUMIF('Daily Log'!$BJ$18:$BJ$1017,$B238,'Daily Log'!$BK$18:$BK$1017),0)</f>
        <v>0</v>
      </c>
      <c r="AB238" s="388">
        <f>IFERROR($E238*SUMIF('Daily Log'!$BM$18:$BM$1017,$B238,'Daily Log'!$BN$18:$BN$1017),0)</f>
        <v>0</v>
      </c>
      <c r="AC238" s="388">
        <f>IFERROR($E238*SUMIF('Daily Log'!$BP$18:$BP$1017,$B238,'Daily Log'!$BQ$18:$BQ$1017),0)</f>
        <v>0</v>
      </c>
      <c r="AD238" s="388">
        <f>IFERROR($E238*SUMIF('Daily Log'!$BS$18:$BS$1017,$B238,'Daily Log'!$BT$18:$BT$1017),0)</f>
        <v>0</v>
      </c>
      <c r="AE238" s="388">
        <f>IFERROR($E238*SUMIF('Daily Log'!$BV$18:$BV$1017,$B238,'Daily Log'!$BW$18:$BW$1017),0)</f>
        <v>0</v>
      </c>
      <c r="AF238" s="388">
        <f>IFERROR($E238*SUMIF('Daily Log'!$BY$18:$BY$1017,$B238,'Daily Log'!$BZ$18:$BZ$1017),0)</f>
        <v>0</v>
      </c>
      <c r="AG238" s="388">
        <f>IFERROR($E238*SUMIF('Daily Log'!$CB$18:$CB$1017,$B238,'Daily Log'!$CC$18:$CC$1017),0)</f>
        <v>0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0</v>
      </c>
      <c r="G239" s="388">
        <f>IFERROR($E239*SUMIF('Daily Log'!$B$18:$B$1017,$B239,'Daily Log'!$C$18:$C$1017),0)</f>
        <v>0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0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0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0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0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0</v>
      </c>
      <c r="V239" s="388">
        <f>IFERROR($E239*SUMIF('Daily Log'!$AU$18:$AU$1017,$B239,'Daily Log'!$AV$18:$AV$1017),0)</f>
        <v>0</v>
      </c>
      <c r="W239" s="388">
        <f>IFERROR($E239*SUMIF('Daily Log'!$AX$18:$AX$1017,$B239,'Daily Log'!$AY$18:$AY$1017),0)</f>
        <v>0</v>
      </c>
      <c r="X239" s="388">
        <f>IFERROR($E239*SUMIF('Daily Log'!$BA$18:$BA$1017,$B239,'Daily Log'!$BB$18:$BB$1017),0)</f>
        <v>0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0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0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0</v>
      </c>
      <c r="AF239" s="388">
        <f>IFERROR($E239*SUMIF('Daily Log'!$BY$18:$BY$1017,$B239,'Daily Log'!$BZ$18:$BZ$1017),0)</f>
        <v>0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0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0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0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0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0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0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0</v>
      </c>
      <c r="Z240" s="388">
        <f>IFERROR($E240*SUMIF('Daily Log'!$BG$18:$BG$1017,$B240,'Daily Log'!$BH$18:$BH$1017),0)</f>
        <v>0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0</v>
      </c>
      <c r="AC240" s="388">
        <f>IFERROR($E240*SUMIF('Daily Log'!$BP$18:$BP$1017,$B240,'Daily Log'!$BQ$18:$BQ$1017),0)</f>
        <v>0</v>
      </c>
      <c r="AD240" s="388">
        <f>IFERROR($E240*SUMIF('Daily Log'!$BS$18:$BS$1017,$B240,'Daily Log'!$BT$18:$BT$1017),0)</f>
        <v>0</v>
      </c>
      <c r="AE240" s="388">
        <f>IFERROR($E240*SUMIF('Daily Log'!$BV$18:$BV$1017,$B240,'Daily Log'!$BW$18:$BW$1017),0)</f>
        <v>0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0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0</v>
      </c>
      <c r="G242" s="388">
        <f>IFERROR($E242*SUMIF('Daily Log'!$B$18:$B$1017,$B242,'Daily Log'!$C$18:$C$1017),0)</f>
        <v>0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0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0</v>
      </c>
      <c r="L242" s="388">
        <f>IFERROR($E242*SUMIF('Daily Log'!$Q$18:$Q$1017,$B242,'Daily Log'!$R$18:$R$1017),0)</f>
        <v>0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0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0</v>
      </c>
      <c r="S242" s="388">
        <f>IFERROR($E242*SUMIF('Daily Log'!$AL$18:$AL$1017,$B242,'Daily Log'!$AM$18:$AM$1017),0)</f>
        <v>0</v>
      </c>
      <c r="T242" s="388">
        <f>IFERROR($E242*SUMIF('Daily Log'!$AO$18:$AO$1017,$B242,'Daily Log'!$AP$18:$AP$1017),0)</f>
        <v>0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0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0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0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0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0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0</v>
      </c>
      <c r="G243" s="388">
        <f>IFERROR($E243*SUMIF('Daily Log'!$B$18:$B$1017,$B243,'Daily Log'!$C$18:$C$1017),0)</f>
        <v>0</v>
      </c>
      <c r="H243" s="388">
        <f>IFERROR($E243*SUMIF('Daily Log'!$E$18:$E$1017,$B243,'Daily Log'!$F$18:$F$1017),0)</f>
        <v>0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0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0</v>
      </c>
      <c r="O243" s="388">
        <f>IFERROR($E243*SUMIF('Daily Log'!$Z$18:$Z$1017,$B243,'Daily Log'!$AA$18:$AA$1017),0)</f>
        <v>0</v>
      </c>
      <c r="P243" s="388">
        <f>IFERROR($E243*SUMIF('Daily Log'!$AC$18:$AC$1017,$B243,'Daily Log'!$AD$18:$AD$1017),0)</f>
        <v>0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0</v>
      </c>
      <c r="V243" s="388">
        <f>IFERROR($E243*SUMIF('Daily Log'!$AU$18:$AU$1017,$B243,'Daily Log'!$AV$18:$AV$1017),0)</f>
        <v>0</v>
      </c>
      <c r="W243" s="388">
        <f>IFERROR($E243*SUMIF('Daily Log'!$AX$18:$AX$1017,$B243,'Daily Log'!$AY$18:$AY$1017),0)</f>
        <v>0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0</v>
      </c>
      <c r="AD243" s="388">
        <f>IFERROR($E243*SUMIF('Daily Log'!$BS$18:$BS$1017,$B243,'Daily Log'!$BT$18:$BT$1017),0)</f>
        <v>0</v>
      </c>
      <c r="AE243" s="388">
        <f>IFERROR($E243*SUMIF('Daily Log'!$BV$18:$BV$1017,$B243,'Daily Log'!$BW$18:$BW$1017),0)</f>
        <v>0</v>
      </c>
      <c r="AF243" s="388">
        <f>IFERROR($E243*SUMIF('Daily Log'!$BY$18:$BY$1017,$B243,'Daily Log'!$BZ$18:$BZ$1017),0)</f>
        <v>0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0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0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0</v>
      </c>
      <c r="K244" s="388">
        <f>IFERROR($E244*SUMIF('Daily Log'!$N$18:$N$1017,$B244,'Daily Log'!$O$18:$O$1017),0)</f>
        <v>0</v>
      </c>
      <c r="L244" s="388">
        <f>IFERROR($E244*SUMIF('Daily Log'!$Q$18:$Q$1017,$B244,'Daily Log'!$R$18:$R$1017),0)</f>
        <v>0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0</v>
      </c>
      <c r="O244" s="388">
        <f>IFERROR($E244*SUMIF('Daily Log'!$Z$18:$Z$1017,$B244,'Daily Log'!$AA$18:$AA$1017),0)</f>
        <v>0</v>
      </c>
      <c r="P244" s="388">
        <f>IFERROR($E244*SUMIF('Daily Log'!$AC$18:$AC$1017,$B244,'Daily Log'!$AD$18:$AD$1017),0)</f>
        <v>0</v>
      </c>
      <c r="Q244" s="388">
        <f>IFERROR($E244*SUMIF('Daily Log'!$AF$18:$AF$1017,$B244,'Daily Log'!$AG$18:$AG$1017),0)</f>
        <v>0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0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0</v>
      </c>
      <c r="W244" s="388">
        <f>IFERROR($E244*SUMIF('Daily Log'!$AX$18:$AX$1017,$B244,'Daily Log'!$AY$18:$AY$1017),0)</f>
        <v>0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0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0</v>
      </c>
      <c r="AC244" s="388">
        <f>IFERROR($E244*SUMIF('Daily Log'!$BP$18:$BP$1017,$B244,'Daily Log'!$BQ$18:$BQ$1017),0)</f>
        <v>0</v>
      </c>
      <c r="AD244" s="388">
        <f>IFERROR($E244*SUMIF('Daily Log'!$BS$18:$BS$1017,$B244,'Daily Log'!$BT$18:$BT$1017),0)</f>
        <v>0</v>
      </c>
      <c r="AE244" s="388">
        <f>IFERROR($E244*SUMIF('Daily Log'!$BV$18:$BV$1017,$B244,'Daily Log'!$BW$18:$BW$1017),0)</f>
        <v>0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0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0</v>
      </c>
      <c r="G245" s="388">
        <f>IFERROR($E245*SUMIF('Daily Log'!$B$18:$B$1017,$B245,'Daily Log'!$C$18:$C$1017),0)</f>
        <v>0</v>
      </c>
      <c r="H245" s="388">
        <f>IFERROR($E245*SUMIF('Daily Log'!$E$18:$E$1017,$B245,'Daily Log'!$F$18:$F$1017),0)</f>
        <v>0</v>
      </c>
      <c r="I245" s="388">
        <f>IFERROR($E245*SUMIF('Daily Log'!$H$18:$H$1017,$B245,'Daily Log'!$I$18:$I$1017),0)</f>
        <v>0</v>
      </c>
      <c r="J245" s="388">
        <f>IFERROR($E245*SUMIF('Daily Log'!$K$18:$K$1017,$B245,'Daily Log'!$L$18:$L$1017),0)</f>
        <v>0</v>
      </c>
      <c r="K245" s="388">
        <f>IFERROR($E245*SUMIF('Daily Log'!$N$18:$N$1017,$B245,'Daily Log'!$O$18:$O$1017),0)</f>
        <v>0</v>
      </c>
      <c r="L245" s="388">
        <f>IFERROR($E245*SUMIF('Daily Log'!$Q$18:$Q$1017,$B245,'Daily Log'!$R$18:$R$1017),0)</f>
        <v>0</v>
      </c>
      <c r="M245" s="388">
        <f>IFERROR($E245*SUMIF('Daily Log'!$T$18:$T$1017,$B245,'Daily Log'!$U$18:$U$1017),0)</f>
        <v>0</v>
      </c>
      <c r="N245" s="388">
        <f>IFERROR($E245*SUMIF('Daily Log'!$W$18:$W$1017,$B245,'Daily Log'!$X$18:$X$1017),0)</f>
        <v>0</v>
      </c>
      <c r="O245" s="388">
        <f>IFERROR($E245*SUMIF('Daily Log'!$Z$18:$Z$1017,$B245,'Daily Log'!$AA$18:$AA$1017),0)</f>
        <v>0</v>
      </c>
      <c r="P245" s="388">
        <f>IFERROR($E245*SUMIF('Daily Log'!$AC$18:$AC$1017,$B245,'Daily Log'!$AD$18:$AD$1017),0)</f>
        <v>0</v>
      </c>
      <c r="Q245" s="388">
        <f>IFERROR($E245*SUMIF('Daily Log'!$AF$18:$AF$1017,$B245,'Daily Log'!$AG$18:$AG$1017),0)</f>
        <v>0</v>
      </c>
      <c r="R245" s="388">
        <f>IFERROR($E245*SUMIF('Daily Log'!$AI$18:$AI$1017,$B245,'Daily Log'!$AJ$18:$AJ$1017),0)</f>
        <v>0</v>
      </c>
      <c r="S245" s="388">
        <f>IFERROR($E245*SUMIF('Daily Log'!$AL$18:$AL$1017,$B245,'Daily Log'!$AM$18:$AM$1017),0)</f>
        <v>0</v>
      </c>
      <c r="T245" s="388">
        <f>IFERROR($E245*SUMIF('Daily Log'!$AO$18:$AO$1017,$B245,'Daily Log'!$AP$18:$AP$1017),0)</f>
        <v>0</v>
      </c>
      <c r="U245" s="388">
        <f>IFERROR($E245*SUMIF('Daily Log'!$AR$18:$AR$1017,$B245,'Daily Log'!$AS$18:$AS$1017),0)</f>
        <v>0</v>
      </c>
      <c r="V245" s="388">
        <f>IFERROR($E245*SUMIF('Daily Log'!$AU$18:$AU$1017,$B245,'Daily Log'!$AV$18:$AV$1017),0)</f>
        <v>0</v>
      </c>
      <c r="W245" s="388">
        <f>IFERROR($E245*SUMIF('Daily Log'!$AX$18:$AX$1017,$B245,'Daily Log'!$AY$18:$AY$1017),0)</f>
        <v>0</v>
      </c>
      <c r="X245" s="388">
        <f>IFERROR($E245*SUMIF('Daily Log'!$BA$18:$BA$1017,$B245,'Daily Log'!$BB$18:$BB$1017),0)</f>
        <v>0</v>
      </c>
      <c r="Y245" s="388">
        <f>IFERROR($E245*SUMIF('Daily Log'!$BD$18:$BD$1017,$B245,'Daily Log'!$BE$18:$BE$1017),0)</f>
        <v>0</v>
      </c>
      <c r="Z245" s="388">
        <f>IFERROR($E245*SUMIF('Daily Log'!$BG$18:$BG$1017,$B245,'Daily Log'!$BH$18:$BH$1017),0)</f>
        <v>0</v>
      </c>
      <c r="AA245" s="388">
        <f>IFERROR($E245*SUMIF('Daily Log'!$BJ$18:$BJ$1017,$B245,'Daily Log'!$BK$18:$BK$1017),0)</f>
        <v>0</v>
      </c>
      <c r="AB245" s="388">
        <f>IFERROR($E245*SUMIF('Daily Log'!$BM$18:$BM$1017,$B245,'Daily Log'!$BN$18:$BN$1017),0)</f>
        <v>0</v>
      </c>
      <c r="AC245" s="388">
        <f>IFERROR($E245*SUMIF('Daily Log'!$BP$18:$BP$1017,$B245,'Daily Log'!$BQ$18:$BQ$1017),0)</f>
        <v>0</v>
      </c>
      <c r="AD245" s="388">
        <f>IFERROR($E245*SUMIF('Daily Log'!$BS$18:$BS$1017,$B245,'Daily Log'!$BT$18:$BT$1017),0)</f>
        <v>0</v>
      </c>
      <c r="AE245" s="388">
        <f>IFERROR($E245*SUMIF('Daily Log'!$BV$18:$BV$1017,$B245,'Daily Log'!$BW$18:$BW$1017),0)</f>
        <v>0</v>
      </c>
      <c r="AF245" s="388">
        <f>IFERROR($E245*SUMIF('Daily Log'!$BY$18:$BY$1017,$B245,'Daily Log'!$BZ$18:$BZ$1017),0)</f>
        <v>0</v>
      </c>
      <c r="AG245" s="388">
        <f>IFERROR($E245*SUMIF('Daily Log'!$CB$18:$CB$1017,$B245,'Daily Log'!$CC$18:$CC$1017),0)</f>
        <v>0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0</v>
      </c>
      <c r="G246" s="388">
        <f>IFERROR($E246*SUMIF('Daily Log'!$B$18:$B$1017,$B246,'Daily Log'!$C$18:$C$1017),0)</f>
        <v>0</v>
      </c>
      <c r="H246" s="388">
        <f>IFERROR($E246*SUMIF('Daily Log'!$E$18:$E$1017,$B246,'Daily Log'!$F$18:$F$1017),0)</f>
        <v>0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0</v>
      </c>
      <c r="K246" s="388">
        <f>IFERROR($E246*SUMIF('Daily Log'!$N$18:$N$1017,$B246,'Daily Log'!$O$18:$O$1017),0)</f>
        <v>0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0</v>
      </c>
      <c r="N246" s="388">
        <f>IFERROR($E246*SUMIF('Daily Log'!$W$18:$W$1017,$B246,'Daily Log'!$X$18:$X$1017),0)</f>
        <v>0</v>
      </c>
      <c r="O246" s="388">
        <f>IFERROR($E246*SUMIF('Daily Log'!$Z$18:$Z$1017,$B246,'Daily Log'!$AA$18:$AA$1017),0)</f>
        <v>0</v>
      </c>
      <c r="P246" s="388">
        <f>IFERROR($E246*SUMIF('Daily Log'!$AC$18:$AC$1017,$B246,'Daily Log'!$AD$18:$AD$1017),0)</f>
        <v>0</v>
      </c>
      <c r="Q246" s="388">
        <f>IFERROR($E246*SUMIF('Daily Log'!$AF$18:$AF$1017,$B246,'Daily Log'!$AG$18:$AG$1017),0)</f>
        <v>0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0</v>
      </c>
      <c r="U246" s="388">
        <f>IFERROR($E246*SUMIF('Daily Log'!$AR$18:$AR$1017,$B246,'Daily Log'!$AS$18:$AS$1017),0)</f>
        <v>0</v>
      </c>
      <c r="V246" s="388">
        <f>IFERROR($E246*SUMIF('Daily Log'!$AU$18:$AU$1017,$B246,'Daily Log'!$AV$18:$AV$1017),0)</f>
        <v>0</v>
      </c>
      <c r="W246" s="388">
        <f>IFERROR($E246*SUMIF('Daily Log'!$AX$18:$AX$1017,$B246,'Daily Log'!$AY$18:$AY$1017),0)</f>
        <v>0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0</v>
      </c>
      <c r="Z246" s="388">
        <f>IFERROR($E246*SUMIF('Daily Log'!$BG$18:$BG$1017,$B246,'Daily Log'!$BH$18:$BH$1017),0)</f>
        <v>0</v>
      </c>
      <c r="AA246" s="388">
        <f>IFERROR($E246*SUMIF('Daily Log'!$BJ$18:$BJ$1017,$B246,'Daily Log'!$BK$18:$BK$1017),0)</f>
        <v>0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0</v>
      </c>
      <c r="AD246" s="388">
        <f>IFERROR($E246*SUMIF('Daily Log'!$BS$18:$BS$1017,$B246,'Daily Log'!$BT$18:$BT$1017),0)</f>
        <v>0</v>
      </c>
      <c r="AE246" s="388">
        <f>IFERROR($E246*SUMIF('Daily Log'!$BV$18:$BV$1017,$B246,'Daily Log'!$BW$18:$BW$1017),0)</f>
        <v>0</v>
      </c>
      <c r="AF246" s="388">
        <f>IFERROR($E246*SUMIF('Daily Log'!$BY$18:$BY$1017,$B246,'Daily Log'!$BZ$18:$BZ$1017),0)</f>
        <v>0</v>
      </c>
      <c r="AG246" s="388">
        <f>IFERROR($E246*SUMIF('Daily Log'!$CB$18:$CB$1017,$B246,'Daily Log'!$CC$18:$CC$1017),0)</f>
        <v>0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0</v>
      </c>
      <c r="G247" s="388">
        <f>IFERROR($E247*SUMIF('Daily Log'!$B$18:$B$1017,$B247,'Daily Log'!$C$18:$C$1017),0)</f>
        <v>0</v>
      </c>
      <c r="H247" s="388">
        <f>IFERROR($E247*SUMIF('Daily Log'!$E$18:$E$1017,$B247,'Daily Log'!$F$18:$F$1017),0)</f>
        <v>0</v>
      </c>
      <c r="I247" s="388">
        <f>IFERROR($E247*SUMIF('Daily Log'!$H$18:$H$1017,$B247,'Daily Log'!$I$18:$I$1017),0)</f>
        <v>0</v>
      </c>
      <c r="J247" s="388">
        <f>IFERROR($E247*SUMIF('Daily Log'!$K$18:$K$1017,$B247,'Daily Log'!$L$18:$L$1017),0)</f>
        <v>0</v>
      </c>
      <c r="K247" s="388">
        <f>IFERROR($E247*SUMIF('Daily Log'!$N$18:$N$1017,$B247,'Daily Log'!$O$18:$O$1017),0)</f>
        <v>0</v>
      </c>
      <c r="L247" s="388">
        <f>IFERROR($E247*SUMIF('Daily Log'!$Q$18:$Q$1017,$B247,'Daily Log'!$R$18:$R$1017),0)</f>
        <v>0</v>
      </c>
      <c r="M247" s="388">
        <f>IFERROR($E247*SUMIF('Daily Log'!$T$18:$T$1017,$B247,'Daily Log'!$U$18:$U$1017),0)</f>
        <v>0</v>
      </c>
      <c r="N247" s="388">
        <f>IFERROR($E247*SUMIF('Daily Log'!$W$18:$W$1017,$B247,'Daily Log'!$X$18:$X$1017),0)</f>
        <v>0</v>
      </c>
      <c r="O247" s="388">
        <f>IFERROR($E247*SUMIF('Daily Log'!$Z$18:$Z$1017,$B247,'Daily Log'!$AA$18:$AA$1017),0)</f>
        <v>0</v>
      </c>
      <c r="P247" s="388">
        <f>IFERROR($E247*SUMIF('Daily Log'!$AC$18:$AC$1017,$B247,'Daily Log'!$AD$18:$AD$1017),0)</f>
        <v>0</v>
      </c>
      <c r="Q247" s="388">
        <f>IFERROR($E247*SUMIF('Daily Log'!$AF$18:$AF$1017,$B247,'Daily Log'!$AG$18:$AG$1017),0)</f>
        <v>0</v>
      </c>
      <c r="R247" s="388">
        <f>IFERROR($E247*SUMIF('Daily Log'!$AI$18:$AI$1017,$B247,'Daily Log'!$AJ$18:$AJ$1017),0)</f>
        <v>0</v>
      </c>
      <c r="S247" s="388">
        <f>IFERROR($E247*SUMIF('Daily Log'!$AL$18:$AL$1017,$B247,'Daily Log'!$AM$18:$AM$1017),0)</f>
        <v>0</v>
      </c>
      <c r="T247" s="388">
        <f>IFERROR($E247*SUMIF('Daily Log'!$AO$18:$AO$1017,$B247,'Daily Log'!$AP$18:$AP$1017),0)</f>
        <v>0</v>
      </c>
      <c r="U247" s="388">
        <f>IFERROR($E247*SUMIF('Daily Log'!$AR$18:$AR$1017,$B247,'Daily Log'!$AS$18:$AS$1017),0)</f>
        <v>0</v>
      </c>
      <c r="V247" s="388">
        <f>IFERROR($E247*SUMIF('Daily Log'!$AU$18:$AU$1017,$B247,'Daily Log'!$AV$18:$AV$1017),0)</f>
        <v>0</v>
      </c>
      <c r="W247" s="388">
        <f>IFERROR($E247*SUMIF('Daily Log'!$AX$18:$AX$1017,$B247,'Daily Log'!$AY$18:$AY$1017),0)</f>
        <v>0</v>
      </c>
      <c r="X247" s="388">
        <f>IFERROR($E247*SUMIF('Daily Log'!$BA$18:$BA$1017,$B247,'Daily Log'!$BB$18:$BB$1017),0)</f>
        <v>0</v>
      </c>
      <c r="Y247" s="388">
        <f>IFERROR($E247*SUMIF('Daily Log'!$BD$18:$BD$1017,$B247,'Daily Log'!$BE$18:$BE$1017),0)</f>
        <v>0</v>
      </c>
      <c r="Z247" s="388">
        <f>IFERROR($E247*SUMIF('Daily Log'!$BG$18:$BG$1017,$B247,'Daily Log'!$BH$18:$BH$1017),0)</f>
        <v>0</v>
      </c>
      <c r="AA247" s="388">
        <f>IFERROR($E247*SUMIF('Daily Log'!$BJ$18:$BJ$1017,$B247,'Daily Log'!$BK$18:$BK$1017),0)</f>
        <v>0</v>
      </c>
      <c r="AB247" s="388">
        <f>IFERROR($E247*SUMIF('Daily Log'!$BM$18:$BM$1017,$B247,'Daily Log'!$BN$18:$BN$1017),0)</f>
        <v>0</v>
      </c>
      <c r="AC247" s="388">
        <f>IFERROR($E247*SUMIF('Daily Log'!$BP$18:$BP$1017,$B247,'Daily Log'!$BQ$18:$BQ$1017),0)</f>
        <v>0</v>
      </c>
      <c r="AD247" s="388">
        <f>IFERROR($E247*SUMIF('Daily Log'!$BS$18:$BS$1017,$B247,'Daily Log'!$BT$18:$BT$1017),0)</f>
        <v>0</v>
      </c>
      <c r="AE247" s="388">
        <f>IFERROR($E247*SUMIF('Daily Log'!$BV$18:$BV$1017,$B247,'Daily Log'!$BW$18:$BW$1017),0)</f>
        <v>0</v>
      </c>
      <c r="AF247" s="388">
        <f>IFERROR($E247*SUMIF('Daily Log'!$BY$18:$BY$1017,$B247,'Daily Log'!$BZ$18:$BZ$1017),0)</f>
        <v>0</v>
      </c>
      <c r="AG247" s="388">
        <f>IFERROR($E247*SUMIF('Daily Log'!$CB$18:$CB$1017,$B247,'Daily Log'!$CC$18:$CC$1017),0)</f>
        <v>0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0</v>
      </c>
      <c r="G248" s="388">
        <f>IFERROR($E248*SUMIF('Daily Log'!$B$18:$B$1017,$B248,'Daily Log'!$C$18:$C$1017),0)</f>
        <v>0</v>
      </c>
      <c r="H248" s="388">
        <f>IFERROR($E248*SUMIF('Daily Log'!$E$18:$E$1017,$B248,'Daily Log'!$F$18:$F$1017),0)</f>
        <v>0</v>
      </c>
      <c r="I248" s="388">
        <f>IFERROR($E248*SUMIF('Daily Log'!$H$18:$H$1017,$B248,'Daily Log'!$I$18:$I$1017),0)</f>
        <v>0</v>
      </c>
      <c r="J248" s="388">
        <f>IFERROR($E248*SUMIF('Daily Log'!$K$18:$K$1017,$B248,'Daily Log'!$L$18:$L$1017),0)</f>
        <v>0</v>
      </c>
      <c r="K248" s="388">
        <f>IFERROR($E248*SUMIF('Daily Log'!$N$18:$N$1017,$B248,'Daily Log'!$O$18:$O$1017),0)</f>
        <v>0</v>
      </c>
      <c r="L248" s="388">
        <f>IFERROR($E248*SUMIF('Daily Log'!$Q$18:$Q$1017,$B248,'Daily Log'!$R$18:$R$1017),0)</f>
        <v>0</v>
      </c>
      <c r="M248" s="388">
        <f>IFERROR($E248*SUMIF('Daily Log'!$T$18:$T$1017,$B248,'Daily Log'!$U$18:$U$1017),0)</f>
        <v>0</v>
      </c>
      <c r="N248" s="388">
        <f>IFERROR($E248*SUMIF('Daily Log'!$W$18:$W$1017,$B248,'Daily Log'!$X$18:$X$1017),0)</f>
        <v>0</v>
      </c>
      <c r="O248" s="388">
        <f>IFERROR($E248*SUMIF('Daily Log'!$Z$18:$Z$1017,$B248,'Daily Log'!$AA$18:$AA$1017),0)</f>
        <v>0</v>
      </c>
      <c r="P248" s="388">
        <f>IFERROR($E248*SUMIF('Daily Log'!$AC$18:$AC$1017,$B248,'Daily Log'!$AD$18:$AD$1017),0)</f>
        <v>0</v>
      </c>
      <c r="Q248" s="388">
        <f>IFERROR($E248*SUMIF('Daily Log'!$AF$18:$AF$1017,$B248,'Daily Log'!$AG$18:$AG$1017),0)</f>
        <v>0</v>
      </c>
      <c r="R248" s="388">
        <f>IFERROR($E248*SUMIF('Daily Log'!$AI$18:$AI$1017,$B248,'Daily Log'!$AJ$18:$AJ$1017),0)</f>
        <v>0</v>
      </c>
      <c r="S248" s="388">
        <f>IFERROR($E248*SUMIF('Daily Log'!$AL$18:$AL$1017,$B248,'Daily Log'!$AM$18:$AM$1017),0)</f>
        <v>0</v>
      </c>
      <c r="T248" s="388">
        <f>IFERROR($E248*SUMIF('Daily Log'!$AO$18:$AO$1017,$B248,'Daily Log'!$AP$18:$AP$1017),0)</f>
        <v>0</v>
      </c>
      <c r="U248" s="388">
        <f>IFERROR($E248*SUMIF('Daily Log'!$AR$18:$AR$1017,$B248,'Daily Log'!$AS$18:$AS$1017),0)</f>
        <v>0</v>
      </c>
      <c r="V248" s="388">
        <f>IFERROR($E248*SUMIF('Daily Log'!$AU$18:$AU$1017,$B248,'Daily Log'!$AV$18:$AV$1017),0)</f>
        <v>0</v>
      </c>
      <c r="W248" s="388">
        <f>IFERROR($E248*SUMIF('Daily Log'!$AX$18:$AX$1017,$B248,'Daily Log'!$AY$18:$AY$1017),0)</f>
        <v>0</v>
      </c>
      <c r="X248" s="388">
        <f>IFERROR($E248*SUMIF('Daily Log'!$BA$18:$BA$1017,$B248,'Daily Log'!$BB$18:$BB$1017),0)</f>
        <v>0</v>
      </c>
      <c r="Y248" s="388">
        <f>IFERROR($E248*SUMIF('Daily Log'!$BD$18:$BD$1017,$B248,'Daily Log'!$BE$18:$BE$1017),0)</f>
        <v>0</v>
      </c>
      <c r="Z248" s="388">
        <f>IFERROR($E248*SUMIF('Daily Log'!$BG$18:$BG$1017,$B248,'Daily Log'!$BH$18:$BH$1017),0)</f>
        <v>0</v>
      </c>
      <c r="AA248" s="388">
        <f>IFERROR($E248*SUMIF('Daily Log'!$BJ$18:$BJ$1017,$B248,'Daily Log'!$BK$18:$BK$1017),0)</f>
        <v>0</v>
      </c>
      <c r="AB248" s="388">
        <f>IFERROR($E248*SUMIF('Daily Log'!$BM$18:$BM$1017,$B248,'Daily Log'!$BN$18:$BN$1017),0)</f>
        <v>0</v>
      </c>
      <c r="AC248" s="388">
        <f>IFERROR($E248*SUMIF('Daily Log'!$BP$18:$BP$1017,$B248,'Daily Log'!$BQ$18:$BQ$1017),0)</f>
        <v>0</v>
      </c>
      <c r="AD248" s="388">
        <f>IFERROR($E248*SUMIF('Daily Log'!$BS$18:$BS$1017,$B248,'Daily Log'!$BT$18:$BT$1017),0)</f>
        <v>0</v>
      </c>
      <c r="AE248" s="388">
        <f>IFERROR($E248*SUMIF('Daily Log'!$BV$18:$BV$1017,$B248,'Daily Log'!$BW$18:$BW$1017),0)</f>
        <v>0</v>
      </c>
      <c r="AF248" s="388">
        <f>IFERROR($E248*SUMIF('Daily Log'!$BY$18:$BY$1017,$B248,'Daily Log'!$BZ$18:$BZ$1017),0)</f>
        <v>0</v>
      </c>
      <c r="AG248" s="388">
        <f>IFERROR($E248*SUMIF('Daily Log'!$CB$18:$CB$1017,$B248,'Daily Log'!$CC$18:$CC$1017),0)</f>
        <v>0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0</v>
      </c>
      <c r="G249" s="388">
        <f>IFERROR($E249*SUMIF('Daily Log'!$B$18:$B$1017,$B249,'Daily Log'!$C$18:$C$1017),0)</f>
        <v>0</v>
      </c>
      <c r="H249" s="388">
        <f>IFERROR($E249*SUMIF('Daily Log'!$E$18:$E$1017,$B249,'Daily Log'!$F$18:$F$1017),0)</f>
        <v>0</v>
      </c>
      <c r="I249" s="388">
        <f>IFERROR($E249*SUMIF('Daily Log'!$H$18:$H$1017,$B249,'Daily Log'!$I$18:$I$1017),0)</f>
        <v>0</v>
      </c>
      <c r="J249" s="388">
        <f>IFERROR($E249*SUMIF('Daily Log'!$K$18:$K$1017,$B249,'Daily Log'!$L$18:$L$1017),0)</f>
        <v>0</v>
      </c>
      <c r="K249" s="388">
        <f>IFERROR($E249*SUMIF('Daily Log'!$N$18:$N$1017,$B249,'Daily Log'!$O$18:$O$1017),0)</f>
        <v>0</v>
      </c>
      <c r="L249" s="388">
        <f>IFERROR($E249*SUMIF('Daily Log'!$Q$18:$Q$1017,$B249,'Daily Log'!$R$18:$R$1017),0)</f>
        <v>0</v>
      </c>
      <c r="M249" s="388">
        <f>IFERROR($E249*SUMIF('Daily Log'!$T$18:$T$1017,$B249,'Daily Log'!$U$18:$U$1017),0)</f>
        <v>0</v>
      </c>
      <c r="N249" s="388">
        <f>IFERROR($E249*SUMIF('Daily Log'!$W$18:$W$1017,$B249,'Daily Log'!$X$18:$X$1017),0)</f>
        <v>0</v>
      </c>
      <c r="O249" s="388">
        <f>IFERROR($E249*SUMIF('Daily Log'!$Z$18:$Z$1017,$B249,'Daily Log'!$AA$18:$AA$1017),0)</f>
        <v>0</v>
      </c>
      <c r="P249" s="388">
        <f>IFERROR($E249*SUMIF('Daily Log'!$AC$18:$AC$1017,$B249,'Daily Log'!$AD$18:$AD$1017),0)</f>
        <v>0</v>
      </c>
      <c r="Q249" s="388">
        <f>IFERROR($E249*SUMIF('Daily Log'!$AF$18:$AF$1017,$B249,'Daily Log'!$AG$18:$AG$1017),0)</f>
        <v>0</v>
      </c>
      <c r="R249" s="388">
        <f>IFERROR($E249*SUMIF('Daily Log'!$AI$18:$AI$1017,$B249,'Daily Log'!$AJ$18:$AJ$1017),0)</f>
        <v>0</v>
      </c>
      <c r="S249" s="388">
        <f>IFERROR($E249*SUMIF('Daily Log'!$AL$18:$AL$1017,$B249,'Daily Log'!$AM$18:$AM$1017),0)</f>
        <v>0</v>
      </c>
      <c r="T249" s="388">
        <f>IFERROR($E249*SUMIF('Daily Log'!$AO$18:$AO$1017,$B249,'Daily Log'!$AP$18:$AP$1017),0)</f>
        <v>0</v>
      </c>
      <c r="U249" s="388">
        <f>IFERROR($E249*SUMIF('Daily Log'!$AR$18:$AR$1017,$B249,'Daily Log'!$AS$18:$AS$1017),0)</f>
        <v>0</v>
      </c>
      <c r="V249" s="388">
        <f>IFERROR($E249*SUMIF('Daily Log'!$AU$18:$AU$1017,$B249,'Daily Log'!$AV$18:$AV$1017),0)</f>
        <v>0</v>
      </c>
      <c r="W249" s="388">
        <f>IFERROR($E249*SUMIF('Daily Log'!$AX$18:$AX$1017,$B249,'Daily Log'!$AY$18:$AY$1017),0)</f>
        <v>0</v>
      </c>
      <c r="X249" s="388">
        <f>IFERROR($E249*SUMIF('Daily Log'!$BA$18:$BA$1017,$B249,'Daily Log'!$BB$18:$BB$1017),0)</f>
        <v>0</v>
      </c>
      <c r="Y249" s="388">
        <f>IFERROR($E249*SUMIF('Daily Log'!$BD$18:$BD$1017,$B249,'Daily Log'!$BE$18:$BE$1017),0)</f>
        <v>0</v>
      </c>
      <c r="Z249" s="388">
        <f>IFERROR($E249*SUMIF('Daily Log'!$BG$18:$BG$1017,$B249,'Daily Log'!$BH$18:$BH$1017),0)</f>
        <v>0</v>
      </c>
      <c r="AA249" s="388">
        <f>IFERROR($E249*SUMIF('Daily Log'!$BJ$18:$BJ$1017,$B249,'Daily Log'!$BK$18:$BK$1017),0)</f>
        <v>0</v>
      </c>
      <c r="AB249" s="388">
        <f>IFERROR($E249*SUMIF('Daily Log'!$BM$18:$BM$1017,$B249,'Daily Log'!$BN$18:$BN$1017),0)</f>
        <v>0</v>
      </c>
      <c r="AC249" s="388">
        <f>IFERROR($E249*SUMIF('Daily Log'!$BP$18:$BP$1017,$B249,'Daily Log'!$BQ$18:$BQ$1017),0)</f>
        <v>0</v>
      </c>
      <c r="AD249" s="388">
        <f>IFERROR($E249*SUMIF('Daily Log'!$BS$18:$BS$1017,$B249,'Daily Log'!$BT$18:$BT$1017),0)</f>
        <v>0</v>
      </c>
      <c r="AE249" s="388">
        <f>IFERROR($E249*SUMIF('Daily Log'!$BV$18:$BV$1017,$B249,'Daily Log'!$BW$18:$BW$1017),0)</f>
        <v>0</v>
      </c>
      <c r="AF249" s="388">
        <f>IFERROR($E249*SUMIF('Daily Log'!$BY$18:$BY$1017,$B249,'Daily Log'!$BZ$18:$BZ$1017),0)</f>
        <v>0</v>
      </c>
      <c r="AG249" s="388">
        <f>IFERROR($E249*SUMIF('Daily Log'!$CB$18:$CB$1017,$B249,'Daily Log'!$CC$18:$CC$1017),0)</f>
        <v>0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0</v>
      </c>
      <c r="G250" s="388">
        <f>IFERROR($E250*SUMIF('Daily Log'!$B$18:$B$1017,$B250,'Daily Log'!$C$18:$C$1017),0)</f>
        <v>0</v>
      </c>
      <c r="H250" s="388">
        <f>IFERROR($E250*SUMIF('Daily Log'!$E$18:$E$1017,$B250,'Daily Log'!$F$18:$F$1017),0)</f>
        <v>0</v>
      </c>
      <c r="I250" s="388">
        <f>IFERROR($E250*SUMIF('Daily Log'!$H$18:$H$1017,$B250,'Daily Log'!$I$18:$I$1017),0)</f>
        <v>0</v>
      </c>
      <c r="J250" s="388">
        <f>IFERROR($E250*SUMIF('Daily Log'!$K$18:$K$1017,$B250,'Daily Log'!$L$18:$L$1017),0)</f>
        <v>0</v>
      </c>
      <c r="K250" s="388">
        <f>IFERROR($E250*SUMIF('Daily Log'!$N$18:$N$1017,$B250,'Daily Log'!$O$18:$O$1017),0)</f>
        <v>0</v>
      </c>
      <c r="L250" s="388">
        <f>IFERROR($E250*SUMIF('Daily Log'!$Q$18:$Q$1017,$B250,'Daily Log'!$R$18:$R$1017),0)</f>
        <v>0</v>
      </c>
      <c r="M250" s="388">
        <f>IFERROR($E250*SUMIF('Daily Log'!$T$18:$T$1017,$B250,'Daily Log'!$U$18:$U$1017),0)</f>
        <v>0</v>
      </c>
      <c r="N250" s="388">
        <f>IFERROR($E250*SUMIF('Daily Log'!$W$18:$W$1017,$B250,'Daily Log'!$X$18:$X$1017),0)</f>
        <v>0</v>
      </c>
      <c r="O250" s="388">
        <f>IFERROR($E250*SUMIF('Daily Log'!$Z$18:$Z$1017,$B250,'Daily Log'!$AA$18:$AA$1017),0)</f>
        <v>0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0</v>
      </c>
      <c r="R250" s="388">
        <f>IFERROR($E250*SUMIF('Daily Log'!$AI$18:$AI$1017,$B250,'Daily Log'!$AJ$18:$AJ$1017),0)</f>
        <v>0</v>
      </c>
      <c r="S250" s="388">
        <f>IFERROR($E250*SUMIF('Daily Log'!$AL$18:$AL$1017,$B250,'Daily Log'!$AM$18:$AM$1017),0)</f>
        <v>0</v>
      </c>
      <c r="T250" s="388">
        <f>IFERROR($E250*SUMIF('Daily Log'!$AO$18:$AO$1017,$B250,'Daily Log'!$AP$18:$AP$1017),0)</f>
        <v>0</v>
      </c>
      <c r="U250" s="388">
        <f>IFERROR($E250*SUMIF('Daily Log'!$AR$18:$AR$1017,$B250,'Daily Log'!$AS$18:$AS$1017),0)</f>
        <v>0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0</v>
      </c>
      <c r="X250" s="388">
        <f>IFERROR($E250*SUMIF('Daily Log'!$BA$18:$BA$1017,$B250,'Daily Log'!$BB$18:$BB$1017),0)</f>
        <v>0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0</v>
      </c>
      <c r="AA250" s="388">
        <f>IFERROR($E250*SUMIF('Daily Log'!$BJ$18:$BJ$1017,$B250,'Daily Log'!$BK$18:$BK$1017),0)</f>
        <v>0</v>
      </c>
      <c r="AB250" s="388">
        <f>IFERROR($E250*SUMIF('Daily Log'!$BM$18:$BM$1017,$B250,'Daily Log'!$BN$18:$BN$1017),0)</f>
        <v>0</v>
      </c>
      <c r="AC250" s="388">
        <f>IFERROR($E250*SUMIF('Daily Log'!$BP$18:$BP$1017,$B250,'Daily Log'!$BQ$18:$BQ$1017),0)</f>
        <v>0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0</v>
      </c>
      <c r="AF250" s="388">
        <f>IFERROR($E250*SUMIF('Daily Log'!$BY$18:$BY$1017,$B250,'Daily Log'!$BZ$18:$BZ$1017),0)</f>
        <v>0</v>
      </c>
      <c r="AG250" s="388">
        <f>IFERROR($E250*SUMIF('Daily Log'!$CB$18:$CB$1017,$B250,'Daily Log'!$CC$18:$CC$1017),0)</f>
        <v>0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0</v>
      </c>
      <c r="G251" s="388">
        <f>IFERROR($E251*SUMIF('Daily Log'!$B$18:$B$1017,$B251,'Daily Log'!$C$18:$C$1017),0)</f>
        <v>0</v>
      </c>
      <c r="H251" s="388">
        <f>IFERROR($E251*SUMIF('Daily Log'!$E$18:$E$1017,$B251,'Daily Log'!$F$18:$F$1017),0)</f>
        <v>0</v>
      </c>
      <c r="I251" s="388">
        <f>IFERROR($E251*SUMIF('Daily Log'!$H$18:$H$1017,$B251,'Daily Log'!$I$18:$I$1017),0)</f>
        <v>0</v>
      </c>
      <c r="J251" s="388">
        <f>IFERROR($E251*SUMIF('Daily Log'!$K$18:$K$1017,$B251,'Daily Log'!$L$18:$L$1017),0)</f>
        <v>0</v>
      </c>
      <c r="K251" s="388">
        <f>IFERROR($E251*SUMIF('Daily Log'!$N$18:$N$1017,$B251,'Daily Log'!$O$18:$O$1017),0)</f>
        <v>0</v>
      </c>
      <c r="L251" s="388">
        <f>IFERROR($E251*SUMIF('Daily Log'!$Q$18:$Q$1017,$B251,'Daily Log'!$R$18:$R$1017),0)</f>
        <v>0</v>
      </c>
      <c r="M251" s="388">
        <f>IFERROR($E251*SUMIF('Daily Log'!$T$18:$T$1017,$B251,'Daily Log'!$U$18:$U$1017),0)</f>
        <v>0</v>
      </c>
      <c r="N251" s="388">
        <f>IFERROR($E251*SUMIF('Daily Log'!$W$18:$W$1017,$B251,'Daily Log'!$X$18:$X$1017),0)</f>
        <v>0</v>
      </c>
      <c r="O251" s="388">
        <f>IFERROR($E251*SUMIF('Daily Log'!$Z$18:$Z$1017,$B251,'Daily Log'!$AA$18:$AA$1017),0)</f>
        <v>0</v>
      </c>
      <c r="P251" s="388">
        <f>IFERROR($E251*SUMIF('Daily Log'!$AC$18:$AC$1017,$B251,'Daily Log'!$AD$18:$AD$1017),0)</f>
        <v>0</v>
      </c>
      <c r="Q251" s="388">
        <f>IFERROR($E251*SUMIF('Daily Log'!$AF$18:$AF$1017,$B251,'Daily Log'!$AG$18:$AG$1017),0)</f>
        <v>0</v>
      </c>
      <c r="R251" s="388">
        <f>IFERROR($E251*SUMIF('Daily Log'!$AI$18:$AI$1017,$B251,'Daily Log'!$AJ$18:$AJ$1017),0)</f>
        <v>0</v>
      </c>
      <c r="S251" s="388">
        <f>IFERROR($E251*SUMIF('Daily Log'!$AL$18:$AL$1017,$B251,'Daily Log'!$AM$18:$AM$1017),0)</f>
        <v>0</v>
      </c>
      <c r="T251" s="388">
        <f>IFERROR($E251*SUMIF('Daily Log'!$AO$18:$AO$1017,$B251,'Daily Log'!$AP$18:$AP$1017),0)</f>
        <v>0</v>
      </c>
      <c r="U251" s="388">
        <f>IFERROR($E251*SUMIF('Daily Log'!$AR$18:$AR$1017,$B251,'Daily Log'!$AS$18:$AS$1017),0)</f>
        <v>0</v>
      </c>
      <c r="V251" s="388">
        <f>IFERROR($E251*SUMIF('Daily Log'!$AU$18:$AU$1017,$B251,'Daily Log'!$AV$18:$AV$1017),0)</f>
        <v>0</v>
      </c>
      <c r="W251" s="388">
        <f>IFERROR($E251*SUMIF('Daily Log'!$AX$18:$AX$1017,$B251,'Daily Log'!$AY$18:$AY$1017),0)</f>
        <v>0</v>
      </c>
      <c r="X251" s="388">
        <f>IFERROR($E251*SUMIF('Daily Log'!$BA$18:$BA$1017,$B251,'Daily Log'!$BB$18:$BB$1017),0)</f>
        <v>0</v>
      </c>
      <c r="Y251" s="388">
        <f>IFERROR($E251*SUMIF('Daily Log'!$BD$18:$BD$1017,$B251,'Daily Log'!$BE$18:$BE$1017),0)</f>
        <v>0</v>
      </c>
      <c r="Z251" s="388">
        <f>IFERROR($E251*SUMIF('Daily Log'!$BG$18:$BG$1017,$B251,'Daily Log'!$BH$18:$BH$1017),0)</f>
        <v>0</v>
      </c>
      <c r="AA251" s="388">
        <f>IFERROR($E251*SUMIF('Daily Log'!$BJ$18:$BJ$1017,$B251,'Daily Log'!$BK$18:$BK$1017),0)</f>
        <v>0</v>
      </c>
      <c r="AB251" s="388">
        <f>IFERROR($E251*SUMIF('Daily Log'!$BM$18:$BM$1017,$B251,'Daily Log'!$BN$18:$BN$1017),0)</f>
        <v>0</v>
      </c>
      <c r="AC251" s="388">
        <f>IFERROR($E251*SUMIF('Daily Log'!$BP$18:$BP$1017,$B251,'Daily Log'!$BQ$18:$BQ$1017),0)</f>
        <v>0</v>
      </c>
      <c r="AD251" s="388">
        <f>IFERROR($E251*SUMIF('Daily Log'!$BS$18:$BS$1017,$B251,'Daily Log'!$BT$18:$BT$1017),0)</f>
        <v>0</v>
      </c>
      <c r="AE251" s="388">
        <f>IFERROR($E251*SUMIF('Daily Log'!$BV$18:$BV$1017,$B251,'Daily Log'!$BW$18:$BW$1017),0)</f>
        <v>0</v>
      </c>
      <c r="AF251" s="388">
        <f>IFERROR($E251*SUMIF('Daily Log'!$BY$18:$BY$1017,$B251,'Daily Log'!$BZ$18:$BZ$1017),0)</f>
        <v>0</v>
      </c>
      <c r="AG251" s="388">
        <f>IFERROR($E251*SUMIF('Daily Log'!$CB$18:$CB$1017,$B251,'Daily Log'!$CC$18:$CC$1017),0)</f>
        <v>0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0</v>
      </c>
      <c r="G252" s="388">
        <f>IFERROR($E252*SUMIF('Daily Log'!$B$18:$B$1017,$B252,'Daily Log'!$C$18:$C$1017),0)</f>
        <v>0</v>
      </c>
      <c r="H252" s="388">
        <f>IFERROR($E252*SUMIF('Daily Log'!$E$18:$E$1017,$B252,'Daily Log'!$F$18:$F$1017),0)</f>
        <v>0</v>
      </c>
      <c r="I252" s="388">
        <f>IFERROR($E252*SUMIF('Daily Log'!$H$18:$H$1017,$B252,'Daily Log'!$I$18:$I$1017),0)</f>
        <v>0</v>
      </c>
      <c r="J252" s="388">
        <f>IFERROR($E252*SUMIF('Daily Log'!$K$18:$K$1017,$B252,'Daily Log'!$L$18:$L$1017),0)</f>
        <v>0</v>
      </c>
      <c r="K252" s="388">
        <f>IFERROR($E252*SUMIF('Daily Log'!$N$18:$N$1017,$B252,'Daily Log'!$O$18:$O$1017),0)</f>
        <v>0</v>
      </c>
      <c r="L252" s="388">
        <f>IFERROR($E252*SUMIF('Daily Log'!$Q$18:$Q$1017,$B252,'Daily Log'!$R$18:$R$1017),0)</f>
        <v>0</v>
      </c>
      <c r="M252" s="388">
        <f>IFERROR($E252*SUMIF('Daily Log'!$T$18:$T$1017,$B252,'Daily Log'!$U$18:$U$1017),0)</f>
        <v>0</v>
      </c>
      <c r="N252" s="388">
        <f>IFERROR($E252*SUMIF('Daily Log'!$W$18:$W$1017,$B252,'Daily Log'!$X$18:$X$1017),0)</f>
        <v>0</v>
      </c>
      <c r="O252" s="388">
        <f>IFERROR($E252*SUMIF('Daily Log'!$Z$18:$Z$1017,$B252,'Daily Log'!$AA$18:$AA$1017),0)</f>
        <v>0</v>
      </c>
      <c r="P252" s="388">
        <f>IFERROR($E252*SUMIF('Daily Log'!$AC$18:$AC$1017,$B252,'Daily Log'!$AD$18:$AD$1017),0)</f>
        <v>0</v>
      </c>
      <c r="Q252" s="388">
        <f>IFERROR($E252*SUMIF('Daily Log'!$AF$18:$AF$1017,$B252,'Daily Log'!$AG$18:$AG$1017),0)</f>
        <v>0</v>
      </c>
      <c r="R252" s="388">
        <f>IFERROR($E252*SUMIF('Daily Log'!$AI$18:$AI$1017,$B252,'Daily Log'!$AJ$18:$AJ$1017),0)</f>
        <v>0</v>
      </c>
      <c r="S252" s="388">
        <f>IFERROR($E252*SUMIF('Daily Log'!$AL$18:$AL$1017,$B252,'Daily Log'!$AM$18:$AM$1017),0)</f>
        <v>0</v>
      </c>
      <c r="T252" s="388">
        <f>IFERROR($E252*SUMIF('Daily Log'!$AO$18:$AO$1017,$B252,'Daily Log'!$AP$18:$AP$1017),0)</f>
        <v>0</v>
      </c>
      <c r="U252" s="388">
        <f>IFERROR($E252*SUMIF('Daily Log'!$AR$18:$AR$1017,$B252,'Daily Log'!$AS$18:$AS$1017),0)</f>
        <v>0</v>
      </c>
      <c r="V252" s="388">
        <f>IFERROR($E252*SUMIF('Daily Log'!$AU$18:$AU$1017,$B252,'Daily Log'!$AV$18:$AV$1017),0)</f>
        <v>0</v>
      </c>
      <c r="W252" s="388">
        <f>IFERROR($E252*SUMIF('Daily Log'!$AX$18:$AX$1017,$B252,'Daily Log'!$AY$18:$AY$1017),0)</f>
        <v>0</v>
      </c>
      <c r="X252" s="388">
        <f>IFERROR($E252*SUMIF('Daily Log'!$BA$18:$BA$1017,$B252,'Daily Log'!$BB$18:$BB$1017),0)</f>
        <v>0</v>
      </c>
      <c r="Y252" s="388">
        <f>IFERROR($E252*SUMIF('Daily Log'!$BD$18:$BD$1017,$B252,'Daily Log'!$BE$18:$BE$1017),0)</f>
        <v>0</v>
      </c>
      <c r="Z252" s="388">
        <f>IFERROR($E252*SUMIF('Daily Log'!$BG$18:$BG$1017,$B252,'Daily Log'!$BH$18:$BH$1017),0)</f>
        <v>0</v>
      </c>
      <c r="AA252" s="388">
        <f>IFERROR($E252*SUMIF('Daily Log'!$BJ$18:$BJ$1017,$B252,'Daily Log'!$BK$18:$BK$1017),0)</f>
        <v>0</v>
      </c>
      <c r="AB252" s="388">
        <f>IFERROR($E252*SUMIF('Daily Log'!$BM$18:$BM$1017,$B252,'Daily Log'!$BN$18:$BN$1017),0)</f>
        <v>0</v>
      </c>
      <c r="AC252" s="388">
        <f>IFERROR($E252*SUMIF('Daily Log'!$BP$18:$BP$1017,$B252,'Daily Log'!$BQ$18:$BQ$1017),0)</f>
        <v>0</v>
      </c>
      <c r="AD252" s="388">
        <f>IFERROR($E252*SUMIF('Daily Log'!$BS$18:$BS$1017,$B252,'Daily Log'!$BT$18:$BT$1017),0)</f>
        <v>0</v>
      </c>
      <c r="AE252" s="388">
        <f>IFERROR($E252*SUMIF('Daily Log'!$BV$18:$BV$1017,$B252,'Daily Log'!$BW$18:$BW$1017),0)</f>
        <v>0</v>
      </c>
      <c r="AF252" s="388">
        <f>IFERROR($E252*SUMIF('Daily Log'!$BY$18:$BY$1017,$B252,'Daily Log'!$BZ$18:$BZ$1017),0)</f>
        <v>0</v>
      </c>
      <c r="AG252" s="388">
        <f>IFERROR($E252*SUMIF('Daily Log'!$CB$18:$CB$1017,$B252,'Daily Log'!$CC$18:$CC$1017),0)</f>
        <v>0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0</v>
      </c>
      <c r="G253" s="388">
        <f>IFERROR($E253*SUMIF('Daily Log'!$B$18:$B$1017,$B253,'Daily Log'!$C$18:$C$1017),0)</f>
        <v>0</v>
      </c>
      <c r="H253" s="388">
        <f>IFERROR($E253*SUMIF('Daily Log'!$E$18:$E$1017,$B253,'Daily Log'!$F$18:$F$1017),0)</f>
        <v>0</v>
      </c>
      <c r="I253" s="388">
        <f>IFERROR($E253*SUMIF('Daily Log'!$H$18:$H$1017,$B253,'Daily Log'!$I$18:$I$1017),0)</f>
        <v>0</v>
      </c>
      <c r="J253" s="388">
        <f>IFERROR($E253*SUMIF('Daily Log'!$K$18:$K$1017,$B253,'Daily Log'!$L$18:$L$1017),0)</f>
        <v>0</v>
      </c>
      <c r="K253" s="388">
        <f>IFERROR($E253*SUMIF('Daily Log'!$N$18:$N$1017,$B253,'Daily Log'!$O$18:$O$1017),0)</f>
        <v>0</v>
      </c>
      <c r="L253" s="388">
        <f>IFERROR($E253*SUMIF('Daily Log'!$Q$18:$Q$1017,$B253,'Daily Log'!$R$18:$R$1017),0)</f>
        <v>0</v>
      </c>
      <c r="M253" s="388">
        <f>IFERROR($E253*SUMIF('Daily Log'!$T$18:$T$1017,$B253,'Daily Log'!$U$18:$U$1017),0)</f>
        <v>0</v>
      </c>
      <c r="N253" s="388">
        <f>IFERROR($E253*SUMIF('Daily Log'!$W$18:$W$1017,$B253,'Daily Log'!$X$18:$X$1017),0)</f>
        <v>0</v>
      </c>
      <c r="O253" s="388">
        <f>IFERROR($E253*SUMIF('Daily Log'!$Z$18:$Z$1017,$B253,'Daily Log'!$AA$18:$AA$1017),0)</f>
        <v>0</v>
      </c>
      <c r="P253" s="388">
        <f>IFERROR($E253*SUMIF('Daily Log'!$AC$18:$AC$1017,$B253,'Daily Log'!$AD$18:$AD$1017),0)</f>
        <v>0</v>
      </c>
      <c r="Q253" s="388">
        <f>IFERROR($E253*SUMIF('Daily Log'!$AF$18:$AF$1017,$B253,'Daily Log'!$AG$18:$AG$1017),0)</f>
        <v>0</v>
      </c>
      <c r="R253" s="388">
        <f>IFERROR($E253*SUMIF('Daily Log'!$AI$18:$AI$1017,$B253,'Daily Log'!$AJ$18:$AJ$1017),0)</f>
        <v>0</v>
      </c>
      <c r="S253" s="388">
        <f>IFERROR($E253*SUMIF('Daily Log'!$AL$18:$AL$1017,$B253,'Daily Log'!$AM$18:$AM$1017),0)</f>
        <v>0</v>
      </c>
      <c r="T253" s="388">
        <f>IFERROR($E253*SUMIF('Daily Log'!$AO$18:$AO$1017,$B253,'Daily Log'!$AP$18:$AP$1017),0)</f>
        <v>0</v>
      </c>
      <c r="U253" s="388">
        <f>IFERROR($E253*SUMIF('Daily Log'!$AR$18:$AR$1017,$B253,'Daily Log'!$AS$18:$AS$1017),0)</f>
        <v>0</v>
      </c>
      <c r="V253" s="388">
        <f>IFERROR($E253*SUMIF('Daily Log'!$AU$18:$AU$1017,$B253,'Daily Log'!$AV$18:$AV$1017),0)</f>
        <v>0</v>
      </c>
      <c r="W253" s="388">
        <f>IFERROR($E253*SUMIF('Daily Log'!$AX$18:$AX$1017,$B253,'Daily Log'!$AY$18:$AY$1017),0)</f>
        <v>0</v>
      </c>
      <c r="X253" s="388">
        <f>IFERROR($E253*SUMIF('Daily Log'!$BA$18:$BA$1017,$B253,'Daily Log'!$BB$18:$BB$1017),0)</f>
        <v>0</v>
      </c>
      <c r="Y253" s="388">
        <f>IFERROR($E253*SUMIF('Daily Log'!$BD$18:$BD$1017,$B253,'Daily Log'!$BE$18:$BE$1017),0)</f>
        <v>0</v>
      </c>
      <c r="Z253" s="388">
        <f>IFERROR($E253*SUMIF('Daily Log'!$BG$18:$BG$1017,$B253,'Daily Log'!$BH$18:$BH$1017),0)</f>
        <v>0</v>
      </c>
      <c r="AA253" s="388">
        <f>IFERROR($E253*SUMIF('Daily Log'!$BJ$18:$BJ$1017,$B253,'Daily Log'!$BK$18:$BK$1017),0)</f>
        <v>0</v>
      </c>
      <c r="AB253" s="388">
        <f>IFERROR($E253*SUMIF('Daily Log'!$BM$18:$BM$1017,$B253,'Daily Log'!$BN$18:$BN$1017),0)</f>
        <v>0</v>
      </c>
      <c r="AC253" s="388">
        <f>IFERROR($E253*SUMIF('Daily Log'!$BP$18:$BP$1017,$B253,'Daily Log'!$BQ$18:$BQ$1017),0)</f>
        <v>0</v>
      </c>
      <c r="AD253" s="388">
        <f>IFERROR($E253*SUMIF('Daily Log'!$BS$18:$BS$1017,$B253,'Daily Log'!$BT$18:$BT$1017),0)</f>
        <v>0</v>
      </c>
      <c r="AE253" s="388">
        <f>IFERROR($E253*SUMIF('Daily Log'!$BV$18:$BV$1017,$B253,'Daily Log'!$BW$18:$BW$1017),0)</f>
        <v>0</v>
      </c>
      <c r="AF253" s="388">
        <f>IFERROR($E253*SUMIF('Daily Log'!$BY$18:$BY$1017,$B253,'Daily Log'!$BZ$18:$BZ$1017),0)</f>
        <v>0</v>
      </c>
      <c r="AG253" s="388">
        <f>IFERROR($E253*SUMIF('Daily Log'!$CB$18:$CB$1017,$B253,'Daily Log'!$CC$18:$CC$1017),0)</f>
        <v>0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0</v>
      </c>
      <c r="G254" s="388">
        <f>IFERROR($E254*SUMIF('Daily Log'!$B$18:$B$1017,$B254,'Daily Log'!$C$18:$C$1017),0)</f>
        <v>0</v>
      </c>
      <c r="H254" s="388">
        <f>IFERROR($E254*SUMIF('Daily Log'!$E$18:$E$1017,$B254,'Daily Log'!$F$18:$F$1017),0)</f>
        <v>0</v>
      </c>
      <c r="I254" s="388">
        <f>IFERROR($E254*SUMIF('Daily Log'!$H$18:$H$1017,$B254,'Daily Log'!$I$18:$I$1017),0)</f>
        <v>0</v>
      </c>
      <c r="J254" s="388">
        <f>IFERROR($E254*SUMIF('Daily Log'!$K$18:$K$1017,$B254,'Daily Log'!$L$18:$L$1017),0)</f>
        <v>0</v>
      </c>
      <c r="K254" s="388">
        <f>IFERROR($E254*SUMIF('Daily Log'!$N$18:$N$1017,$B254,'Daily Log'!$O$18:$O$1017),0)</f>
        <v>0</v>
      </c>
      <c r="L254" s="388">
        <f>IFERROR($E254*SUMIF('Daily Log'!$Q$18:$Q$1017,$B254,'Daily Log'!$R$18:$R$1017),0)</f>
        <v>0</v>
      </c>
      <c r="M254" s="388">
        <f>IFERROR($E254*SUMIF('Daily Log'!$T$18:$T$1017,$B254,'Daily Log'!$U$18:$U$1017),0)</f>
        <v>0</v>
      </c>
      <c r="N254" s="388">
        <f>IFERROR($E254*SUMIF('Daily Log'!$W$18:$W$1017,$B254,'Daily Log'!$X$18:$X$1017),0)</f>
        <v>0</v>
      </c>
      <c r="O254" s="388">
        <f>IFERROR($E254*SUMIF('Daily Log'!$Z$18:$Z$1017,$B254,'Daily Log'!$AA$18:$AA$1017),0)</f>
        <v>0</v>
      </c>
      <c r="P254" s="388">
        <f>IFERROR($E254*SUMIF('Daily Log'!$AC$18:$AC$1017,$B254,'Daily Log'!$AD$18:$AD$1017),0)</f>
        <v>0</v>
      </c>
      <c r="Q254" s="388">
        <f>IFERROR($E254*SUMIF('Daily Log'!$AF$18:$AF$1017,$B254,'Daily Log'!$AG$18:$AG$1017),0)</f>
        <v>0</v>
      </c>
      <c r="R254" s="388">
        <f>IFERROR($E254*SUMIF('Daily Log'!$AI$18:$AI$1017,$B254,'Daily Log'!$AJ$18:$AJ$1017),0)</f>
        <v>0</v>
      </c>
      <c r="S254" s="388">
        <f>IFERROR($E254*SUMIF('Daily Log'!$AL$18:$AL$1017,$B254,'Daily Log'!$AM$18:$AM$1017),0)</f>
        <v>0</v>
      </c>
      <c r="T254" s="388">
        <f>IFERROR($E254*SUMIF('Daily Log'!$AO$18:$AO$1017,$B254,'Daily Log'!$AP$18:$AP$1017),0)</f>
        <v>0</v>
      </c>
      <c r="U254" s="388">
        <f>IFERROR($E254*SUMIF('Daily Log'!$AR$18:$AR$1017,$B254,'Daily Log'!$AS$18:$AS$1017),0)</f>
        <v>0</v>
      </c>
      <c r="V254" s="388">
        <f>IFERROR($E254*SUMIF('Daily Log'!$AU$18:$AU$1017,$B254,'Daily Log'!$AV$18:$AV$1017),0)</f>
        <v>0</v>
      </c>
      <c r="W254" s="388">
        <f>IFERROR($E254*SUMIF('Daily Log'!$AX$18:$AX$1017,$B254,'Daily Log'!$AY$18:$AY$1017),0)</f>
        <v>0</v>
      </c>
      <c r="X254" s="388">
        <f>IFERROR($E254*SUMIF('Daily Log'!$BA$18:$BA$1017,$B254,'Daily Log'!$BB$18:$BB$1017),0)</f>
        <v>0</v>
      </c>
      <c r="Y254" s="388">
        <f>IFERROR($E254*SUMIF('Daily Log'!$BD$18:$BD$1017,$B254,'Daily Log'!$BE$18:$BE$1017),0)</f>
        <v>0</v>
      </c>
      <c r="Z254" s="388">
        <f>IFERROR($E254*SUMIF('Daily Log'!$BG$18:$BG$1017,$B254,'Daily Log'!$BH$18:$BH$1017),0)</f>
        <v>0</v>
      </c>
      <c r="AA254" s="388">
        <f>IFERROR($E254*SUMIF('Daily Log'!$BJ$18:$BJ$1017,$B254,'Daily Log'!$BK$18:$BK$1017),0)</f>
        <v>0</v>
      </c>
      <c r="AB254" s="388">
        <f>IFERROR($E254*SUMIF('Daily Log'!$BM$18:$BM$1017,$B254,'Daily Log'!$BN$18:$BN$1017),0)</f>
        <v>0</v>
      </c>
      <c r="AC254" s="388">
        <f>IFERROR($E254*SUMIF('Daily Log'!$BP$18:$BP$1017,$B254,'Daily Log'!$BQ$18:$BQ$1017),0)</f>
        <v>0</v>
      </c>
      <c r="AD254" s="388">
        <f>IFERROR($E254*SUMIF('Daily Log'!$BS$18:$BS$1017,$B254,'Daily Log'!$BT$18:$BT$1017),0)</f>
        <v>0</v>
      </c>
      <c r="AE254" s="388">
        <f>IFERROR($E254*SUMIF('Daily Log'!$BV$18:$BV$1017,$B254,'Daily Log'!$BW$18:$BW$1017),0)</f>
        <v>0</v>
      </c>
      <c r="AF254" s="388">
        <f>IFERROR($E254*SUMIF('Daily Log'!$BY$18:$BY$1017,$B254,'Daily Log'!$BZ$18:$BZ$1017),0)</f>
        <v>0</v>
      </c>
      <c r="AG254" s="388">
        <f>IFERROR($E254*SUMIF('Daily Log'!$CB$18:$CB$1017,$B254,'Daily Log'!$CC$18:$CC$1017),0)</f>
        <v>0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0</v>
      </c>
      <c r="G255" s="388">
        <f>IFERROR($E255*SUMIF('Daily Log'!$B$18:$B$1017,$B255,'Daily Log'!$C$18:$C$1017),0)</f>
        <v>0</v>
      </c>
      <c r="H255" s="388">
        <f>IFERROR($E255*SUMIF('Daily Log'!$E$18:$E$1017,$B255,'Daily Log'!$F$18:$F$1017),0)</f>
        <v>0</v>
      </c>
      <c r="I255" s="388">
        <f>IFERROR($E255*SUMIF('Daily Log'!$H$18:$H$1017,$B255,'Daily Log'!$I$18:$I$1017),0)</f>
        <v>0</v>
      </c>
      <c r="J255" s="388">
        <f>IFERROR($E255*SUMIF('Daily Log'!$K$18:$K$1017,$B255,'Daily Log'!$L$18:$L$1017),0)</f>
        <v>0</v>
      </c>
      <c r="K255" s="388">
        <f>IFERROR($E255*SUMIF('Daily Log'!$N$18:$N$1017,$B255,'Daily Log'!$O$18:$O$1017),0)</f>
        <v>0</v>
      </c>
      <c r="L255" s="388">
        <f>IFERROR($E255*SUMIF('Daily Log'!$Q$18:$Q$1017,$B255,'Daily Log'!$R$18:$R$1017),0)</f>
        <v>0</v>
      </c>
      <c r="M255" s="388">
        <f>IFERROR($E255*SUMIF('Daily Log'!$T$18:$T$1017,$B255,'Daily Log'!$U$18:$U$1017),0)</f>
        <v>0</v>
      </c>
      <c r="N255" s="388">
        <f>IFERROR($E255*SUMIF('Daily Log'!$W$18:$W$1017,$B255,'Daily Log'!$X$18:$X$1017),0)</f>
        <v>0</v>
      </c>
      <c r="O255" s="388">
        <f>IFERROR($E255*SUMIF('Daily Log'!$Z$18:$Z$1017,$B255,'Daily Log'!$AA$18:$AA$1017),0)</f>
        <v>0</v>
      </c>
      <c r="P255" s="388">
        <f>IFERROR($E255*SUMIF('Daily Log'!$AC$18:$AC$1017,$B255,'Daily Log'!$AD$18:$AD$1017),0)</f>
        <v>0</v>
      </c>
      <c r="Q255" s="388">
        <f>IFERROR($E255*SUMIF('Daily Log'!$AF$18:$AF$1017,$B255,'Daily Log'!$AG$18:$AG$1017),0)</f>
        <v>0</v>
      </c>
      <c r="R255" s="388">
        <f>IFERROR($E255*SUMIF('Daily Log'!$AI$18:$AI$1017,$B255,'Daily Log'!$AJ$18:$AJ$1017),0)</f>
        <v>0</v>
      </c>
      <c r="S255" s="388">
        <f>IFERROR($E255*SUMIF('Daily Log'!$AL$18:$AL$1017,$B255,'Daily Log'!$AM$18:$AM$1017),0)</f>
        <v>0</v>
      </c>
      <c r="T255" s="388">
        <f>IFERROR($E255*SUMIF('Daily Log'!$AO$18:$AO$1017,$B255,'Daily Log'!$AP$18:$AP$1017),0)</f>
        <v>0</v>
      </c>
      <c r="U255" s="388">
        <f>IFERROR($E255*SUMIF('Daily Log'!$AR$18:$AR$1017,$B255,'Daily Log'!$AS$18:$AS$1017),0)</f>
        <v>0</v>
      </c>
      <c r="V255" s="388">
        <f>IFERROR($E255*SUMIF('Daily Log'!$AU$18:$AU$1017,$B255,'Daily Log'!$AV$18:$AV$1017),0)</f>
        <v>0</v>
      </c>
      <c r="W255" s="388">
        <f>IFERROR($E255*SUMIF('Daily Log'!$AX$18:$AX$1017,$B255,'Daily Log'!$AY$18:$AY$1017),0)</f>
        <v>0</v>
      </c>
      <c r="X255" s="388">
        <f>IFERROR($E255*SUMIF('Daily Log'!$BA$18:$BA$1017,$B255,'Daily Log'!$BB$18:$BB$1017),0)</f>
        <v>0</v>
      </c>
      <c r="Y255" s="388">
        <f>IFERROR($E255*SUMIF('Daily Log'!$BD$18:$BD$1017,$B255,'Daily Log'!$BE$18:$BE$1017),0)</f>
        <v>0</v>
      </c>
      <c r="Z255" s="388">
        <f>IFERROR($E255*SUMIF('Daily Log'!$BG$18:$BG$1017,$B255,'Daily Log'!$BH$18:$BH$1017),0)</f>
        <v>0</v>
      </c>
      <c r="AA255" s="388">
        <f>IFERROR($E255*SUMIF('Daily Log'!$BJ$18:$BJ$1017,$B255,'Daily Log'!$BK$18:$BK$1017),0)</f>
        <v>0</v>
      </c>
      <c r="AB255" s="388">
        <f>IFERROR($E255*SUMIF('Daily Log'!$BM$18:$BM$1017,$B255,'Daily Log'!$BN$18:$BN$1017),0)</f>
        <v>0</v>
      </c>
      <c r="AC255" s="388">
        <f>IFERROR($E255*SUMIF('Daily Log'!$BP$18:$BP$1017,$B255,'Daily Log'!$BQ$18:$BQ$1017),0)</f>
        <v>0</v>
      </c>
      <c r="AD255" s="388">
        <f>IFERROR($E255*SUMIF('Daily Log'!$BS$18:$BS$1017,$B255,'Daily Log'!$BT$18:$BT$1017),0)</f>
        <v>0</v>
      </c>
      <c r="AE255" s="388">
        <f>IFERROR($E255*SUMIF('Daily Log'!$BV$18:$BV$1017,$B255,'Daily Log'!$BW$18:$BW$1017),0)</f>
        <v>0</v>
      </c>
      <c r="AF255" s="388">
        <f>IFERROR($E255*SUMIF('Daily Log'!$BY$18:$BY$1017,$B255,'Daily Log'!$BZ$18:$BZ$1017),0)</f>
        <v>0</v>
      </c>
      <c r="AG255" s="388">
        <f>IFERROR($E255*SUMIF('Daily Log'!$CB$18:$CB$1017,$B255,'Daily Log'!$CC$18:$CC$1017),0)</f>
        <v>0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0</v>
      </c>
      <c r="G256" s="388">
        <f>IFERROR($E256*SUMIF('Daily Log'!$B$18:$B$1017,$B256,'Daily Log'!$C$18:$C$1017),0)</f>
        <v>0</v>
      </c>
      <c r="H256" s="388">
        <f>IFERROR($E256*SUMIF('Daily Log'!$E$18:$E$1017,$B256,'Daily Log'!$F$18:$F$1017),0)</f>
        <v>0</v>
      </c>
      <c r="I256" s="388">
        <f>IFERROR($E256*SUMIF('Daily Log'!$H$18:$H$1017,$B256,'Daily Log'!$I$18:$I$1017),0)</f>
        <v>0</v>
      </c>
      <c r="J256" s="388">
        <f>IFERROR($E256*SUMIF('Daily Log'!$K$18:$K$1017,$B256,'Daily Log'!$L$18:$L$1017),0)</f>
        <v>0</v>
      </c>
      <c r="K256" s="388">
        <f>IFERROR($E256*SUMIF('Daily Log'!$N$18:$N$1017,$B256,'Daily Log'!$O$18:$O$1017),0)</f>
        <v>0</v>
      </c>
      <c r="L256" s="388">
        <f>IFERROR($E256*SUMIF('Daily Log'!$Q$18:$Q$1017,$B256,'Daily Log'!$R$18:$R$1017),0)</f>
        <v>0</v>
      </c>
      <c r="M256" s="388">
        <f>IFERROR($E256*SUMIF('Daily Log'!$T$18:$T$1017,$B256,'Daily Log'!$U$18:$U$1017),0)</f>
        <v>0</v>
      </c>
      <c r="N256" s="388">
        <f>IFERROR($E256*SUMIF('Daily Log'!$W$18:$W$1017,$B256,'Daily Log'!$X$18:$X$1017),0)</f>
        <v>0</v>
      </c>
      <c r="O256" s="388">
        <f>IFERROR($E256*SUMIF('Daily Log'!$Z$18:$Z$1017,$B256,'Daily Log'!$AA$18:$AA$1017),0)</f>
        <v>0</v>
      </c>
      <c r="P256" s="388">
        <f>IFERROR($E256*SUMIF('Daily Log'!$AC$18:$AC$1017,$B256,'Daily Log'!$AD$18:$AD$1017),0)</f>
        <v>0</v>
      </c>
      <c r="Q256" s="388">
        <f>IFERROR($E256*SUMIF('Daily Log'!$AF$18:$AF$1017,$B256,'Daily Log'!$AG$18:$AG$1017),0)</f>
        <v>0</v>
      </c>
      <c r="R256" s="388">
        <f>IFERROR($E256*SUMIF('Daily Log'!$AI$18:$AI$1017,$B256,'Daily Log'!$AJ$18:$AJ$1017),0)</f>
        <v>0</v>
      </c>
      <c r="S256" s="388">
        <f>IFERROR($E256*SUMIF('Daily Log'!$AL$18:$AL$1017,$B256,'Daily Log'!$AM$18:$AM$1017),0)</f>
        <v>0</v>
      </c>
      <c r="T256" s="388">
        <f>IFERROR($E256*SUMIF('Daily Log'!$AO$18:$AO$1017,$B256,'Daily Log'!$AP$18:$AP$1017),0)</f>
        <v>0</v>
      </c>
      <c r="U256" s="388">
        <f>IFERROR($E256*SUMIF('Daily Log'!$AR$18:$AR$1017,$B256,'Daily Log'!$AS$18:$AS$1017),0)</f>
        <v>0</v>
      </c>
      <c r="V256" s="388">
        <f>IFERROR($E256*SUMIF('Daily Log'!$AU$18:$AU$1017,$B256,'Daily Log'!$AV$18:$AV$1017),0)</f>
        <v>0</v>
      </c>
      <c r="W256" s="388">
        <f>IFERROR($E256*SUMIF('Daily Log'!$AX$18:$AX$1017,$B256,'Daily Log'!$AY$18:$AY$1017),0)</f>
        <v>0</v>
      </c>
      <c r="X256" s="388">
        <f>IFERROR($E256*SUMIF('Daily Log'!$BA$18:$BA$1017,$B256,'Daily Log'!$BB$18:$BB$1017),0)</f>
        <v>0</v>
      </c>
      <c r="Y256" s="388">
        <f>IFERROR($E256*SUMIF('Daily Log'!$BD$18:$BD$1017,$B256,'Daily Log'!$BE$18:$BE$1017),0)</f>
        <v>0</v>
      </c>
      <c r="Z256" s="388">
        <f>IFERROR($E256*SUMIF('Daily Log'!$BG$18:$BG$1017,$B256,'Daily Log'!$BH$18:$BH$1017),0)</f>
        <v>0</v>
      </c>
      <c r="AA256" s="388">
        <f>IFERROR($E256*SUMIF('Daily Log'!$BJ$18:$BJ$1017,$B256,'Daily Log'!$BK$18:$BK$1017),0)</f>
        <v>0</v>
      </c>
      <c r="AB256" s="388">
        <f>IFERROR($E256*SUMIF('Daily Log'!$BM$18:$BM$1017,$B256,'Daily Log'!$BN$18:$BN$1017),0)</f>
        <v>0</v>
      </c>
      <c r="AC256" s="388">
        <f>IFERROR($E256*SUMIF('Daily Log'!$BP$18:$BP$1017,$B256,'Daily Log'!$BQ$18:$BQ$1017),0)</f>
        <v>0</v>
      </c>
      <c r="AD256" s="388">
        <f>IFERROR($E256*SUMIF('Daily Log'!$BS$18:$BS$1017,$B256,'Daily Log'!$BT$18:$BT$1017),0)</f>
        <v>0</v>
      </c>
      <c r="AE256" s="388">
        <f>IFERROR($E256*SUMIF('Daily Log'!$BV$18:$BV$1017,$B256,'Daily Log'!$BW$18:$BW$1017),0)</f>
        <v>0</v>
      </c>
      <c r="AF256" s="388">
        <f>IFERROR($E256*SUMIF('Daily Log'!$BY$18:$BY$1017,$B256,'Daily Log'!$BZ$18:$BZ$1017),0)</f>
        <v>0</v>
      </c>
      <c r="AG256" s="388">
        <f>IFERROR($E256*SUMIF('Daily Log'!$CB$18:$CB$1017,$B256,'Daily Log'!$CC$18:$CC$1017),0)</f>
        <v>0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0</v>
      </c>
      <c r="G257" s="388">
        <f>IFERROR($E257*SUMIF('Daily Log'!$B$18:$B$1017,$B257,'Daily Log'!$C$18:$C$1017),0)</f>
        <v>0</v>
      </c>
      <c r="H257" s="388">
        <f>IFERROR($E257*SUMIF('Daily Log'!$E$18:$E$1017,$B257,'Daily Log'!$F$18:$F$1017),0)</f>
        <v>0</v>
      </c>
      <c r="I257" s="388">
        <f>IFERROR($E257*SUMIF('Daily Log'!$H$18:$H$1017,$B257,'Daily Log'!$I$18:$I$1017),0)</f>
        <v>0</v>
      </c>
      <c r="J257" s="388">
        <f>IFERROR($E257*SUMIF('Daily Log'!$K$18:$K$1017,$B257,'Daily Log'!$L$18:$L$1017),0)</f>
        <v>0</v>
      </c>
      <c r="K257" s="388">
        <f>IFERROR($E257*SUMIF('Daily Log'!$N$18:$N$1017,$B257,'Daily Log'!$O$18:$O$1017),0)</f>
        <v>0</v>
      </c>
      <c r="L257" s="388">
        <f>IFERROR($E257*SUMIF('Daily Log'!$Q$18:$Q$1017,$B257,'Daily Log'!$R$18:$R$1017),0)</f>
        <v>0</v>
      </c>
      <c r="M257" s="388">
        <f>IFERROR($E257*SUMIF('Daily Log'!$T$18:$T$1017,$B257,'Daily Log'!$U$18:$U$1017),0)</f>
        <v>0</v>
      </c>
      <c r="N257" s="388">
        <f>IFERROR($E257*SUMIF('Daily Log'!$W$18:$W$1017,$B257,'Daily Log'!$X$18:$X$1017),0)</f>
        <v>0</v>
      </c>
      <c r="O257" s="388">
        <f>IFERROR($E257*SUMIF('Daily Log'!$Z$18:$Z$1017,$B257,'Daily Log'!$AA$18:$AA$1017),0)</f>
        <v>0</v>
      </c>
      <c r="P257" s="388">
        <f>IFERROR($E257*SUMIF('Daily Log'!$AC$18:$AC$1017,$B257,'Daily Log'!$AD$18:$AD$1017),0)</f>
        <v>0</v>
      </c>
      <c r="Q257" s="388">
        <f>IFERROR($E257*SUMIF('Daily Log'!$AF$18:$AF$1017,$B257,'Daily Log'!$AG$18:$AG$1017),0)</f>
        <v>0</v>
      </c>
      <c r="R257" s="388">
        <f>IFERROR($E257*SUMIF('Daily Log'!$AI$18:$AI$1017,$B257,'Daily Log'!$AJ$18:$AJ$1017),0)</f>
        <v>0</v>
      </c>
      <c r="S257" s="388">
        <f>IFERROR($E257*SUMIF('Daily Log'!$AL$18:$AL$1017,$B257,'Daily Log'!$AM$18:$AM$1017),0)</f>
        <v>0</v>
      </c>
      <c r="T257" s="388">
        <f>IFERROR($E257*SUMIF('Daily Log'!$AO$18:$AO$1017,$B257,'Daily Log'!$AP$18:$AP$1017),0)</f>
        <v>0</v>
      </c>
      <c r="U257" s="388">
        <f>IFERROR($E257*SUMIF('Daily Log'!$AR$18:$AR$1017,$B257,'Daily Log'!$AS$18:$AS$1017),0)</f>
        <v>0</v>
      </c>
      <c r="V257" s="388">
        <f>IFERROR($E257*SUMIF('Daily Log'!$AU$18:$AU$1017,$B257,'Daily Log'!$AV$18:$AV$1017),0)</f>
        <v>0</v>
      </c>
      <c r="W257" s="388">
        <f>IFERROR($E257*SUMIF('Daily Log'!$AX$18:$AX$1017,$B257,'Daily Log'!$AY$18:$AY$1017),0)</f>
        <v>0</v>
      </c>
      <c r="X257" s="388">
        <f>IFERROR($E257*SUMIF('Daily Log'!$BA$18:$BA$1017,$B257,'Daily Log'!$BB$18:$BB$1017),0)</f>
        <v>0</v>
      </c>
      <c r="Y257" s="388">
        <f>IFERROR($E257*SUMIF('Daily Log'!$BD$18:$BD$1017,$B257,'Daily Log'!$BE$18:$BE$1017),0)</f>
        <v>0</v>
      </c>
      <c r="Z257" s="388">
        <f>IFERROR($E257*SUMIF('Daily Log'!$BG$18:$BG$1017,$B257,'Daily Log'!$BH$18:$BH$1017),0)</f>
        <v>0</v>
      </c>
      <c r="AA257" s="388">
        <f>IFERROR($E257*SUMIF('Daily Log'!$BJ$18:$BJ$1017,$B257,'Daily Log'!$BK$18:$BK$1017),0)</f>
        <v>0</v>
      </c>
      <c r="AB257" s="388">
        <f>IFERROR($E257*SUMIF('Daily Log'!$BM$18:$BM$1017,$B257,'Daily Log'!$BN$18:$BN$1017),0)</f>
        <v>0</v>
      </c>
      <c r="AC257" s="388">
        <f>IFERROR($E257*SUMIF('Daily Log'!$BP$18:$BP$1017,$B257,'Daily Log'!$BQ$18:$BQ$1017),0)</f>
        <v>0</v>
      </c>
      <c r="AD257" s="388">
        <f>IFERROR($E257*SUMIF('Daily Log'!$BS$18:$BS$1017,$B257,'Daily Log'!$BT$18:$BT$1017),0)</f>
        <v>0</v>
      </c>
      <c r="AE257" s="388">
        <f>IFERROR($E257*SUMIF('Daily Log'!$BV$18:$BV$1017,$B257,'Daily Log'!$BW$18:$BW$1017),0)</f>
        <v>0</v>
      </c>
      <c r="AF257" s="388">
        <f>IFERROR($E257*SUMIF('Daily Log'!$BY$18:$BY$1017,$B257,'Daily Log'!$BZ$18:$BZ$1017),0)</f>
        <v>0</v>
      </c>
      <c r="AG257" s="388">
        <f>IFERROR($E257*SUMIF('Daily Log'!$CB$18:$CB$1017,$B257,'Daily Log'!$CC$18:$CC$1017),0)</f>
        <v>0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0</v>
      </c>
      <c r="G258" s="388">
        <f>IFERROR($E258*SUMIF('Daily Log'!$B$18:$B$1017,$B258,'Daily Log'!$C$18:$C$1017),0)</f>
        <v>0</v>
      </c>
      <c r="H258" s="388">
        <f>IFERROR($E258*SUMIF('Daily Log'!$E$18:$E$1017,$B258,'Daily Log'!$F$18:$F$1017),0)</f>
        <v>0</v>
      </c>
      <c r="I258" s="388">
        <f>IFERROR($E258*SUMIF('Daily Log'!$H$18:$H$1017,$B258,'Daily Log'!$I$18:$I$1017),0)</f>
        <v>0</v>
      </c>
      <c r="J258" s="388">
        <f>IFERROR($E258*SUMIF('Daily Log'!$K$18:$K$1017,$B258,'Daily Log'!$L$18:$L$1017),0)</f>
        <v>0</v>
      </c>
      <c r="K258" s="388">
        <f>IFERROR($E258*SUMIF('Daily Log'!$N$18:$N$1017,$B258,'Daily Log'!$O$18:$O$1017),0)</f>
        <v>0</v>
      </c>
      <c r="L258" s="388">
        <f>IFERROR($E258*SUMIF('Daily Log'!$Q$18:$Q$1017,$B258,'Daily Log'!$R$18:$R$1017),0)</f>
        <v>0</v>
      </c>
      <c r="M258" s="388">
        <f>IFERROR($E258*SUMIF('Daily Log'!$T$18:$T$1017,$B258,'Daily Log'!$U$18:$U$1017),0)</f>
        <v>0</v>
      </c>
      <c r="N258" s="388">
        <f>IFERROR($E258*SUMIF('Daily Log'!$W$18:$W$1017,$B258,'Daily Log'!$X$18:$X$1017),0)</f>
        <v>0</v>
      </c>
      <c r="O258" s="388">
        <f>IFERROR($E258*SUMIF('Daily Log'!$Z$18:$Z$1017,$B258,'Daily Log'!$AA$18:$AA$1017),0)</f>
        <v>0</v>
      </c>
      <c r="P258" s="388">
        <f>IFERROR($E258*SUMIF('Daily Log'!$AC$18:$AC$1017,$B258,'Daily Log'!$AD$18:$AD$1017),0)</f>
        <v>0</v>
      </c>
      <c r="Q258" s="388">
        <f>IFERROR($E258*SUMIF('Daily Log'!$AF$18:$AF$1017,$B258,'Daily Log'!$AG$18:$AG$1017),0)</f>
        <v>0</v>
      </c>
      <c r="R258" s="388">
        <f>IFERROR($E258*SUMIF('Daily Log'!$AI$18:$AI$1017,$B258,'Daily Log'!$AJ$18:$AJ$1017),0)</f>
        <v>0</v>
      </c>
      <c r="S258" s="388">
        <f>IFERROR($E258*SUMIF('Daily Log'!$AL$18:$AL$1017,$B258,'Daily Log'!$AM$18:$AM$1017),0)</f>
        <v>0</v>
      </c>
      <c r="T258" s="388">
        <f>IFERROR($E258*SUMIF('Daily Log'!$AO$18:$AO$1017,$B258,'Daily Log'!$AP$18:$AP$1017),0)</f>
        <v>0</v>
      </c>
      <c r="U258" s="388">
        <f>IFERROR($E258*SUMIF('Daily Log'!$AR$18:$AR$1017,$B258,'Daily Log'!$AS$18:$AS$1017),0)</f>
        <v>0</v>
      </c>
      <c r="V258" s="388">
        <f>IFERROR($E258*SUMIF('Daily Log'!$AU$18:$AU$1017,$B258,'Daily Log'!$AV$18:$AV$1017),0)</f>
        <v>0</v>
      </c>
      <c r="W258" s="388">
        <f>IFERROR($E258*SUMIF('Daily Log'!$AX$18:$AX$1017,$B258,'Daily Log'!$AY$18:$AY$1017),0)</f>
        <v>0</v>
      </c>
      <c r="X258" s="388">
        <f>IFERROR($E258*SUMIF('Daily Log'!$BA$18:$BA$1017,$B258,'Daily Log'!$BB$18:$BB$1017),0)</f>
        <v>0</v>
      </c>
      <c r="Y258" s="388">
        <f>IFERROR($E258*SUMIF('Daily Log'!$BD$18:$BD$1017,$B258,'Daily Log'!$BE$18:$BE$1017),0)</f>
        <v>0</v>
      </c>
      <c r="Z258" s="388">
        <f>IFERROR($E258*SUMIF('Daily Log'!$BG$18:$BG$1017,$B258,'Daily Log'!$BH$18:$BH$1017),0)</f>
        <v>0</v>
      </c>
      <c r="AA258" s="388">
        <f>IFERROR($E258*SUMIF('Daily Log'!$BJ$18:$BJ$1017,$B258,'Daily Log'!$BK$18:$BK$1017),0)</f>
        <v>0</v>
      </c>
      <c r="AB258" s="388">
        <f>IFERROR($E258*SUMIF('Daily Log'!$BM$18:$BM$1017,$B258,'Daily Log'!$BN$18:$BN$1017),0)</f>
        <v>0</v>
      </c>
      <c r="AC258" s="388">
        <f>IFERROR($E258*SUMIF('Daily Log'!$BP$18:$BP$1017,$B258,'Daily Log'!$BQ$18:$BQ$1017),0)</f>
        <v>0</v>
      </c>
      <c r="AD258" s="388">
        <f>IFERROR($E258*SUMIF('Daily Log'!$BS$18:$BS$1017,$B258,'Daily Log'!$BT$18:$BT$1017),0)</f>
        <v>0</v>
      </c>
      <c r="AE258" s="388">
        <f>IFERROR($E258*SUMIF('Daily Log'!$BV$18:$BV$1017,$B258,'Daily Log'!$BW$18:$BW$1017),0)</f>
        <v>0</v>
      </c>
      <c r="AF258" s="388">
        <f>IFERROR($E258*SUMIF('Daily Log'!$BY$18:$BY$1017,$B258,'Daily Log'!$BZ$18:$BZ$1017),0)</f>
        <v>0</v>
      </c>
      <c r="AG258" s="388">
        <f>IFERROR($E258*SUMIF('Daily Log'!$CB$18:$CB$1017,$B258,'Daily Log'!$CC$18:$CC$1017),0)</f>
        <v>0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0</v>
      </c>
      <c r="G259" s="388">
        <f>IFERROR($E259*SUMIF('Daily Log'!$B$18:$B$1017,$B259,'Daily Log'!$C$18:$C$1017),0)</f>
        <v>0</v>
      </c>
      <c r="H259" s="388">
        <f>IFERROR($E259*SUMIF('Daily Log'!$E$18:$E$1017,$B259,'Daily Log'!$F$18:$F$1017),0)</f>
        <v>0</v>
      </c>
      <c r="I259" s="388">
        <f>IFERROR($E259*SUMIF('Daily Log'!$H$18:$H$1017,$B259,'Daily Log'!$I$18:$I$1017),0)</f>
        <v>0</v>
      </c>
      <c r="J259" s="388">
        <f>IFERROR($E259*SUMIF('Daily Log'!$K$18:$K$1017,$B259,'Daily Log'!$L$18:$L$1017),0)</f>
        <v>0</v>
      </c>
      <c r="K259" s="388">
        <f>IFERROR($E259*SUMIF('Daily Log'!$N$18:$N$1017,$B259,'Daily Log'!$O$18:$O$1017),0)</f>
        <v>0</v>
      </c>
      <c r="L259" s="388">
        <f>IFERROR($E259*SUMIF('Daily Log'!$Q$18:$Q$1017,$B259,'Daily Log'!$R$18:$R$1017),0)</f>
        <v>0</v>
      </c>
      <c r="M259" s="388">
        <f>IFERROR($E259*SUMIF('Daily Log'!$T$18:$T$1017,$B259,'Daily Log'!$U$18:$U$1017),0)</f>
        <v>0</v>
      </c>
      <c r="N259" s="388">
        <f>IFERROR($E259*SUMIF('Daily Log'!$W$18:$W$1017,$B259,'Daily Log'!$X$18:$X$1017),0)</f>
        <v>0</v>
      </c>
      <c r="O259" s="388">
        <f>IFERROR($E259*SUMIF('Daily Log'!$Z$18:$Z$1017,$B259,'Daily Log'!$AA$18:$AA$1017),0)</f>
        <v>0</v>
      </c>
      <c r="P259" s="388">
        <f>IFERROR($E259*SUMIF('Daily Log'!$AC$18:$AC$1017,$B259,'Daily Log'!$AD$18:$AD$1017),0)</f>
        <v>0</v>
      </c>
      <c r="Q259" s="388">
        <f>IFERROR($E259*SUMIF('Daily Log'!$AF$18:$AF$1017,$B259,'Daily Log'!$AG$18:$AG$1017),0)</f>
        <v>0</v>
      </c>
      <c r="R259" s="388">
        <f>IFERROR($E259*SUMIF('Daily Log'!$AI$18:$AI$1017,$B259,'Daily Log'!$AJ$18:$AJ$1017),0)</f>
        <v>0</v>
      </c>
      <c r="S259" s="388">
        <f>IFERROR($E259*SUMIF('Daily Log'!$AL$18:$AL$1017,$B259,'Daily Log'!$AM$18:$AM$1017),0)</f>
        <v>0</v>
      </c>
      <c r="T259" s="388">
        <f>IFERROR($E259*SUMIF('Daily Log'!$AO$18:$AO$1017,$B259,'Daily Log'!$AP$18:$AP$1017),0)</f>
        <v>0</v>
      </c>
      <c r="U259" s="388">
        <f>IFERROR($E259*SUMIF('Daily Log'!$AR$18:$AR$1017,$B259,'Daily Log'!$AS$18:$AS$1017),0)</f>
        <v>0</v>
      </c>
      <c r="V259" s="388">
        <f>IFERROR($E259*SUMIF('Daily Log'!$AU$18:$AU$1017,$B259,'Daily Log'!$AV$18:$AV$1017),0)</f>
        <v>0</v>
      </c>
      <c r="W259" s="388">
        <f>IFERROR($E259*SUMIF('Daily Log'!$AX$18:$AX$1017,$B259,'Daily Log'!$AY$18:$AY$1017),0)</f>
        <v>0</v>
      </c>
      <c r="X259" s="388">
        <f>IFERROR($E259*SUMIF('Daily Log'!$BA$18:$BA$1017,$B259,'Daily Log'!$BB$18:$BB$1017),0)</f>
        <v>0</v>
      </c>
      <c r="Y259" s="388">
        <f>IFERROR($E259*SUMIF('Daily Log'!$BD$18:$BD$1017,$B259,'Daily Log'!$BE$18:$BE$1017),0)</f>
        <v>0</v>
      </c>
      <c r="Z259" s="388">
        <f>IFERROR($E259*SUMIF('Daily Log'!$BG$18:$BG$1017,$B259,'Daily Log'!$BH$18:$BH$1017),0)</f>
        <v>0</v>
      </c>
      <c r="AA259" s="388">
        <f>IFERROR($E259*SUMIF('Daily Log'!$BJ$18:$BJ$1017,$B259,'Daily Log'!$BK$18:$BK$1017),0)</f>
        <v>0</v>
      </c>
      <c r="AB259" s="388">
        <f>IFERROR($E259*SUMIF('Daily Log'!$BM$18:$BM$1017,$B259,'Daily Log'!$BN$18:$BN$1017),0)</f>
        <v>0</v>
      </c>
      <c r="AC259" s="388">
        <f>IFERROR($E259*SUMIF('Daily Log'!$BP$18:$BP$1017,$B259,'Daily Log'!$BQ$18:$BQ$1017),0)</f>
        <v>0</v>
      </c>
      <c r="AD259" s="388">
        <f>IFERROR($E259*SUMIF('Daily Log'!$BS$18:$BS$1017,$B259,'Daily Log'!$BT$18:$BT$1017),0)</f>
        <v>0</v>
      </c>
      <c r="AE259" s="388">
        <f>IFERROR($E259*SUMIF('Daily Log'!$BV$18:$BV$1017,$B259,'Daily Log'!$BW$18:$BW$1017),0)</f>
        <v>0</v>
      </c>
      <c r="AF259" s="388">
        <f>IFERROR($E259*SUMIF('Daily Log'!$BY$18:$BY$1017,$B259,'Daily Log'!$BZ$18:$BZ$1017),0)</f>
        <v>0</v>
      </c>
      <c r="AG259" s="388">
        <f>IFERROR($E259*SUMIF('Daily Log'!$CB$18:$CB$1017,$B259,'Daily Log'!$CC$18:$CC$1017),0)</f>
        <v>0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0</v>
      </c>
      <c r="G260" s="388">
        <f>IFERROR($E260*SUMIF('Daily Log'!$B$18:$B$1017,$B260,'Daily Log'!$C$18:$C$1017),0)</f>
        <v>0</v>
      </c>
      <c r="H260" s="388">
        <f>IFERROR($E260*SUMIF('Daily Log'!$E$18:$E$1017,$B260,'Daily Log'!$F$18:$F$1017),0)</f>
        <v>0</v>
      </c>
      <c r="I260" s="388">
        <f>IFERROR($E260*SUMIF('Daily Log'!$H$18:$H$1017,$B260,'Daily Log'!$I$18:$I$1017),0)</f>
        <v>0</v>
      </c>
      <c r="J260" s="388">
        <f>IFERROR($E260*SUMIF('Daily Log'!$K$18:$K$1017,$B260,'Daily Log'!$L$18:$L$1017),0)</f>
        <v>0</v>
      </c>
      <c r="K260" s="388">
        <f>IFERROR($E260*SUMIF('Daily Log'!$N$18:$N$1017,$B260,'Daily Log'!$O$18:$O$1017),0)</f>
        <v>0</v>
      </c>
      <c r="L260" s="388">
        <f>IFERROR($E260*SUMIF('Daily Log'!$Q$18:$Q$1017,$B260,'Daily Log'!$R$18:$R$1017),0)</f>
        <v>0</v>
      </c>
      <c r="M260" s="388">
        <f>IFERROR($E260*SUMIF('Daily Log'!$T$18:$T$1017,$B260,'Daily Log'!$U$18:$U$1017),0)</f>
        <v>0</v>
      </c>
      <c r="N260" s="388">
        <f>IFERROR($E260*SUMIF('Daily Log'!$W$18:$W$1017,$B260,'Daily Log'!$X$18:$X$1017),0)</f>
        <v>0</v>
      </c>
      <c r="O260" s="388">
        <f>IFERROR($E260*SUMIF('Daily Log'!$Z$18:$Z$1017,$B260,'Daily Log'!$AA$18:$AA$1017),0)</f>
        <v>0</v>
      </c>
      <c r="P260" s="388">
        <f>IFERROR($E260*SUMIF('Daily Log'!$AC$18:$AC$1017,$B260,'Daily Log'!$AD$18:$AD$1017),0)</f>
        <v>0</v>
      </c>
      <c r="Q260" s="388">
        <f>IFERROR($E260*SUMIF('Daily Log'!$AF$18:$AF$1017,$B260,'Daily Log'!$AG$18:$AG$1017),0)</f>
        <v>0</v>
      </c>
      <c r="R260" s="388">
        <f>IFERROR($E260*SUMIF('Daily Log'!$AI$18:$AI$1017,$B260,'Daily Log'!$AJ$18:$AJ$1017),0)</f>
        <v>0</v>
      </c>
      <c r="S260" s="388">
        <f>IFERROR($E260*SUMIF('Daily Log'!$AL$18:$AL$1017,$B260,'Daily Log'!$AM$18:$AM$1017),0)</f>
        <v>0</v>
      </c>
      <c r="T260" s="388">
        <f>IFERROR($E260*SUMIF('Daily Log'!$AO$18:$AO$1017,$B260,'Daily Log'!$AP$18:$AP$1017),0)</f>
        <v>0</v>
      </c>
      <c r="U260" s="388">
        <f>IFERROR($E260*SUMIF('Daily Log'!$AR$18:$AR$1017,$B260,'Daily Log'!$AS$18:$AS$1017),0)</f>
        <v>0</v>
      </c>
      <c r="V260" s="388">
        <f>IFERROR($E260*SUMIF('Daily Log'!$AU$18:$AU$1017,$B260,'Daily Log'!$AV$18:$AV$1017),0)</f>
        <v>0</v>
      </c>
      <c r="W260" s="388">
        <f>IFERROR($E260*SUMIF('Daily Log'!$AX$18:$AX$1017,$B260,'Daily Log'!$AY$18:$AY$1017),0)</f>
        <v>0</v>
      </c>
      <c r="X260" s="388">
        <f>IFERROR($E260*SUMIF('Daily Log'!$BA$18:$BA$1017,$B260,'Daily Log'!$BB$18:$BB$1017),0)</f>
        <v>0</v>
      </c>
      <c r="Y260" s="388">
        <f>IFERROR($E260*SUMIF('Daily Log'!$BD$18:$BD$1017,$B260,'Daily Log'!$BE$18:$BE$1017),0)</f>
        <v>0</v>
      </c>
      <c r="Z260" s="388">
        <f>IFERROR($E260*SUMIF('Daily Log'!$BG$18:$BG$1017,$B260,'Daily Log'!$BH$18:$BH$1017),0)</f>
        <v>0</v>
      </c>
      <c r="AA260" s="388">
        <f>IFERROR($E260*SUMIF('Daily Log'!$BJ$18:$BJ$1017,$B260,'Daily Log'!$BK$18:$BK$1017),0)</f>
        <v>0</v>
      </c>
      <c r="AB260" s="388">
        <f>IFERROR($E260*SUMIF('Daily Log'!$BM$18:$BM$1017,$B260,'Daily Log'!$BN$18:$BN$1017),0)</f>
        <v>0</v>
      </c>
      <c r="AC260" s="388">
        <f>IFERROR($E260*SUMIF('Daily Log'!$BP$18:$BP$1017,$B260,'Daily Log'!$BQ$18:$BQ$1017),0)</f>
        <v>0</v>
      </c>
      <c r="AD260" s="388">
        <f>IFERROR($E260*SUMIF('Daily Log'!$BS$18:$BS$1017,$B260,'Daily Log'!$BT$18:$BT$1017),0)</f>
        <v>0</v>
      </c>
      <c r="AE260" s="388">
        <f>IFERROR($E260*SUMIF('Daily Log'!$BV$18:$BV$1017,$B260,'Daily Log'!$BW$18:$BW$1017),0)</f>
        <v>0</v>
      </c>
      <c r="AF260" s="388">
        <f>IFERROR($E260*SUMIF('Daily Log'!$BY$18:$BY$1017,$B260,'Daily Log'!$BZ$18:$BZ$1017),0)</f>
        <v>0</v>
      </c>
      <c r="AG260" s="388">
        <f>IFERROR($E260*SUMIF('Daily Log'!$CB$18:$CB$1017,$B260,'Daily Log'!$CC$18:$CC$1017),0)</f>
        <v>0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4</v>
      </c>
      <c r="G261" s="388">
        <f>IFERROR($E261*SUMIF('Daily Log'!$B$18:$B$1017,$B261,'Daily Log'!$C$18:$C$1017),0)</f>
        <v>0</v>
      </c>
      <c r="H261" s="388">
        <f>IFERROR($E261*SUMIF('Daily Log'!$E$18:$E$1017,$B261,'Daily Log'!$F$18:$F$1017),0)</f>
        <v>0</v>
      </c>
      <c r="I261" s="388">
        <f>IFERROR($E261*SUMIF('Daily Log'!$H$18:$H$1017,$B261,'Daily Log'!$I$18:$I$1017),0)</f>
        <v>0</v>
      </c>
      <c r="J261" s="388">
        <f>IFERROR($E261*SUMIF('Daily Log'!$K$18:$K$1017,$B261,'Daily Log'!$L$18:$L$1017),0)</f>
        <v>0</v>
      </c>
      <c r="K261" s="388">
        <f>IFERROR($E261*SUMIF('Daily Log'!$N$18:$N$1017,$B261,'Daily Log'!$O$18:$O$1017),0)</f>
        <v>0</v>
      </c>
      <c r="L261" s="388">
        <f>IFERROR($E261*SUMIF('Daily Log'!$Q$18:$Q$1017,$B261,'Daily Log'!$R$18:$R$1017),0)</f>
        <v>0</v>
      </c>
      <c r="M261" s="388">
        <f>IFERROR($E261*SUMIF('Daily Log'!$T$18:$T$1017,$B261,'Daily Log'!$U$18:$U$1017),0)</f>
        <v>0</v>
      </c>
      <c r="N261" s="388">
        <f>IFERROR($E261*SUMIF('Daily Log'!$W$18:$W$1017,$B261,'Daily Log'!$X$18:$X$1017),0)</f>
        <v>0</v>
      </c>
      <c r="O261" s="388">
        <f>IFERROR($E261*SUMIF('Daily Log'!$Z$18:$Z$1017,$B261,'Daily Log'!$AA$18:$AA$1017),0)</f>
        <v>0</v>
      </c>
      <c r="P261" s="388">
        <f>IFERROR($E261*SUMIF('Daily Log'!$AC$18:$AC$1017,$B261,'Daily Log'!$AD$18:$AD$1017),0)</f>
        <v>0</v>
      </c>
      <c r="Q261" s="388">
        <f>IFERROR($E261*SUMIF('Daily Log'!$AF$18:$AF$1017,$B261,'Daily Log'!$AG$18:$AG$1017),0)</f>
        <v>0</v>
      </c>
      <c r="R261" s="388">
        <f>IFERROR($E261*SUMIF('Daily Log'!$AI$18:$AI$1017,$B261,'Daily Log'!$AJ$18:$AJ$1017),0)</f>
        <v>0</v>
      </c>
      <c r="S261" s="388">
        <f>IFERROR($E261*SUMIF('Daily Log'!$AL$18:$AL$1017,$B261,'Daily Log'!$AM$18:$AM$1017),0)</f>
        <v>0</v>
      </c>
      <c r="T261" s="388">
        <f>IFERROR($E261*SUMIF('Daily Log'!$AO$18:$AO$1017,$B261,'Daily Log'!$AP$18:$AP$1017),0)</f>
        <v>0</v>
      </c>
      <c r="U261" s="388">
        <f>IFERROR($E261*SUMIF('Daily Log'!$AR$18:$AR$1017,$B261,'Daily Log'!$AS$18:$AS$1017),0)</f>
        <v>0</v>
      </c>
      <c r="V261" s="388">
        <f>IFERROR($E261*SUMIF('Daily Log'!$AU$18:$AU$1017,$B261,'Daily Log'!$AV$18:$AV$1017),0)</f>
        <v>0</v>
      </c>
      <c r="W261" s="388">
        <f>IFERROR($E261*SUMIF('Daily Log'!$AX$18:$AX$1017,$B261,'Daily Log'!$AY$18:$AY$1017),0)</f>
        <v>4</v>
      </c>
      <c r="X261" s="388">
        <f>IFERROR($E261*SUMIF('Daily Log'!$BA$18:$BA$1017,$B261,'Daily Log'!$BB$18:$BB$1017),0)</f>
        <v>0</v>
      </c>
      <c r="Y261" s="388">
        <f>IFERROR($E261*SUMIF('Daily Log'!$BD$18:$BD$1017,$B261,'Daily Log'!$BE$18:$BE$1017),0)</f>
        <v>0</v>
      </c>
      <c r="Z261" s="388">
        <f>IFERROR($E261*SUMIF('Daily Log'!$BG$18:$BG$1017,$B261,'Daily Log'!$BH$18:$BH$1017),0)</f>
        <v>0</v>
      </c>
      <c r="AA261" s="388">
        <f>IFERROR($E261*SUMIF('Daily Log'!$BJ$18:$BJ$1017,$B261,'Daily Log'!$BK$18:$BK$1017),0)</f>
        <v>0</v>
      </c>
      <c r="AB261" s="388">
        <f>IFERROR($E261*SUMIF('Daily Log'!$BM$18:$BM$1017,$B261,'Daily Log'!$BN$18:$BN$1017),0)</f>
        <v>0</v>
      </c>
      <c r="AC261" s="388">
        <f>IFERROR($E261*SUMIF('Daily Log'!$BP$18:$BP$1017,$B261,'Daily Log'!$BQ$18:$BQ$1017),0)</f>
        <v>0</v>
      </c>
      <c r="AD261" s="388">
        <f>IFERROR($E261*SUMIF('Daily Log'!$BS$18:$BS$1017,$B261,'Daily Log'!$BT$18:$BT$1017),0)</f>
        <v>0</v>
      </c>
      <c r="AE261" s="388">
        <f>IFERROR($E261*SUMIF('Daily Log'!$BV$18:$BV$1017,$B261,'Daily Log'!$BW$18:$BW$1017),0)</f>
        <v>0</v>
      </c>
      <c r="AF261" s="388">
        <f>IFERROR($E261*SUMIF('Daily Log'!$BY$18:$BY$1017,$B261,'Daily Log'!$BZ$18:$BZ$1017),0)</f>
        <v>0</v>
      </c>
      <c r="AG261" s="388">
        <f>IFERROR($E261*SUMIF('Daily Log'!$CB$18:$CB$1017,$B261,'Daily Log'!$CC$18:$CC$1017),0)</f>
        <v>0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0</v>
      </c>
      <c r="G262" s="388">
        <f>IFERROR($E262*SUMIF('Daily Log'!$B$18:$B$1017,$B262,'Daily Log'!$C$18:$C$1017),0)</f>
        <v>0</v>
      </c>
      <c r="H262" s="388">
        <f>IFERROR($E262*SUMIF('Daily Log'!$E$18:$E$1017,$B262,'Daily Log'!$F$18:$F$1017),0)</f>
        <v>0</v>
      </c>
      <c r="I262" s="388">
        <f>IFERROR($E262*SUMIF('Daily Log'!$H$18:$H$1017,$B262,'Daily Log'!$I$18:$I$1017),0)</f>
        <v>0</v>
      </c>
      <c r="J262" s="388">
        <f>IFERROR($E262*SUMIF('Daily Log'!$K$18:$K$1017,$B262,'Daily Log'!$L$18:$L$1017),0)</f>
        <v>0</v>
      </c>
      <c r="K262" s="388">
        <f>IFERROR($E262*SUMIF('Daily Log'!$N$18:$N$1017,$B262,'Daily Log'!$O$18:$O$1017),0)</f>
        <v>0</v>
      </c>
      <c r="L262" s="388">
        <f>IFERROR($E262*SUMIF('Daily Log'!$Q$18:$Q$1017,$B262,'Daily Log'!$R$18:$R$1017),0)</f>
        <v>0</v>
      </c>
      <c r="M262" s="388">
        <f>IFERROR($E262*SUMIF('Daily Log'!$T$18:$T$1017,$B262,'Daily Log'!$U$18:$U$1017),0)</f>
        <v>0</v>
      </c>
      <c r="N262" s="388">
        <f>IFERROR($E262*SUMIF('Daily Log'!$W$18:$W$1017,$B262,'Daily Log'!$X$18:$X$1017),0)</f>
        <v>0</v>
      </c>
      <c r="O262" s="388">
        <f>IFERROR($E262*SUMIF('Daily Log'!$Z$18:$Z$1017,$B262,'Daily Log'!$AA$18:$AA$1017),0)</f>
        <v>0</v>
      </c>
      <c r="P262" s="388">
        <f>IFERROR($E262*SUMIF('Daily Log'!$AC$18:$AC$1017,$B262,'Daily Log'!$AD$18:$AD$1017),0)</f>
        <v>0</v>
      </c>
      <c r="Q262" s="388">
        <f>IFERROR($E262*SUMIF('Daily Log'!$AF$18:$AF$1017,$B262,'Daily Log'!$AG$18:$AG$1017),0)</f>
        <v>0</v>
      </c>
      <c r="R262" s="388">
        <f>IFERROR($E262*SUMIF('Daily Log'!$AI$18:$AI$1017,$B262,'Daily Log'!$AJ$18:$AJ$1017),0)</f>
        <v>0</v>
      </c>
      <c r="S262" s="388">
        <f>IFERROR($E262*SUMIF('Daily Log'!$AL$18:$AL$1017,$B262,'Daily Log'!$AM$18:$AM$1017),0)</f>
        <v>0</v>
      </c>
      <c r="T262" s="388">
        <f>IFERROR($E262*SUMIF('Daily Log'!$AO$18:$AO$1017,$B262,'Daily Log'!$AP$18:$AP$1017),0)</f>
        <v>0</v>
      </c>
      <c r="U262" s="388">
        <f>IFERROR($E262*SUMIF('Daily Log'!$AR$18:$AR$1017,$B262,'Daily Log'!$AS$18:$AS$1017),0)</f>
        <v>0</v>
      </c>
      <c r="V262" s="388">
        <f>IFERROR($E262*SUMIF('Daily Log'!$AU$18:$AU$1017,$B262,'Daily Log'!$AV$18:$AV$1017),0)</f>
        <v>0</v>
      </c>
      <c r="W262" s="388">
        <f>IFERROR($E262*SUMIF('Daily Log'!$AX$18:$AX$1017,$B262,'Daily Log'!$AY$18:$AY$1017),0)</f>
        <v>0</v>
      </c>
      <c r="X262" s="388">
        <f>IFERROR($E262*SUMIF('Daily Log'!$BA$18:$BA$1017,$B262,'Daily Log'!$BB$18:$BB$1017),0)</f>
        <v>0</v>
      </c>
      <c r="Y262" s="388">
        <f>IFERROR($E262*SUMIF('Daily Log'!$BD$18:$BD$1017,$B262,'Daily Log'!$BE$18:$BE$1017),0)</f>
        <v>0</v>
      </c>
      <c r="Z262" s="388">
        <f>IFERROR($E262*SUMIF('Daily Log'!$BG$18:$BG$1017,$B262,'Daily Log'!$BH$18:$BH$1017),0)</f>
        <v>0</v>
      </c>
      <c r="AA262" s="388">
        <f>IFERROR($E262*SUMIF('Daily Log'!$BJ$18:$BJ$1017,$B262,'Daily Log'!$BK$18:$BK$1017),0)</f>
        <v>0</v>
      </c>
      <c r="AB262" s="388">
        <f>IFERROR($E262*SUMIF('Daily Log'!$BM$18:$BM$1017,$B262,'Daily Log'!$BN$18:$BN$1017),0)</f>
        <v>0</v>
      </c>
      <c r="AC262" s="388">
        <f>IFERROR($E262*SUMIF('Daily Log'!$BP$18:$BP$1017,$B262,'Daily Log'!$BQ$18:$BQ$1017),0)</f>
        <v>0</v>
      </c>
      <c r="AD262" s="388">
        <f>IFERROR($E262*SUMIF('Daily Log'!$BS$18:$BS$1017,$B262,'Daily Log'!$BT$18:$BT$1017),0)</f>
        <v>0</v>
      </c>
      <c r="AE262" s="388">
        <f>IFERROR($E262*SUMIF('Daily Log'!$BV$18:$BV$1017,$B262,'Daily Log'!$BW$18:$BW$1017),0)</f>
        <v>0</v>
      </c>
      <c r="AF262" s="388">
        <f>IFERROR($E262*SUMIF('Daily Log'!$BY$18:$BY$1017,$B262,'Daily Log'!$BZ$18:$BZ$1017),0)</f>
        <v>0</v>
      </c>
      <c r="AG262" s="388">
        <f>IFERROR($E262*SUMIF('Daily Log'!$CB$18:$CB$1017,$B262,'Daily Log'!$CC$18:$CC$1017),0)</f>
        <v>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0</v>
      </c>
      <c r="G263" s="388">
        <f>IFERROR($E263*SUMIF('Daily Log'!$B$18:$B$1017,$B263,'Daily Log'!$C$18:$C$1017),0)</f>
        <v>0</v>
      </c>
      <c r="H263" s="388">
        <f>IFERROR($E263*SUMIF('Daily Log'!$E$18:$E$1017,$B263,'Daily Log'!$F$18:$F$1017),0)</f>
        <v>0</v>
      </c>
      <c r="I263" s="388">
        <f>IFERROR($E263*SUMIF('Daily Log'!$H$18:$H$1017,$B263,'Daily Log'!$I$18:$I$1017),0)</f>
        <v>0</v>
      </c>
      <c r="J263" s="388">
        <f>IFERROR($E263*SUMIF('Daily Log'!$K$18:$K$1017,$B263,'Daily Log'!$L$18:$L$1017),0)</f>
        <v>0</v>
      </c>
      <c r="K263" s="388">
        <f>IFERROR($E263*SUMIF('Daily Log'!$N$18:$N$1017,$B263,'Daily Log'!$O$18:$O$1017),0)</f>
        <v>0</v>
      </c>
      <c r="L263" s="388">
        <f>IFERROR($E263*SUMIF('Daily Log'!$Q$18:$Q$1017,$B263,'Daily Log'!$R$18:$R$1017),0)</f>
        <v>0</v>
      </c>
      <c r="M263" s="388">
        <f>IFERROR($E263*SUMIF('Daily Log'!$T$18:$T$1017,$B263,'Daily Log'!$U$18:$U$1017),0)</f>
        <v>0</v>
      </c>
      <c r="N263" s="388">
        <f>IFERROR($E263*SUMIF('Daily Log'!$W$18:$W$1017,$B263,'Daily Log'!$X$18:$X$1017),0)</f>
        <v>0</v>
      </c>
      <c r="O263" s="388">
        <f>IFERROR($E263*SUMIF('Daily Log'!$Z$18:$Z$1017,$B263,'Daily Log'!$AA$18:$AA$1017),0)</f>
        <v>0</v>
      </c>
      <c r="P263" s="388">
        <f>IFERROR($E263*SUMIF('Daily Log'!$AC$18:$AC$1017,$B263,'Daily Log'!$AD$18:$AD$1017),0)</f>
        <v>0</v>
      </c>
      <c r="Q263" s="388">
        <f>IFERROR($E263*SUMIF('Daily Log'!$AF$18:$AF$1017,$B263,'Daily Log'!$AG$18:$AG$1017),0)</f>
        <v>0</v>
      </c>
      <c r="R263" s="388">
        <f>IFERROR($E263*SUMIF('Daily Log'!$AI$18:$AI$1017,$B263,'Daily Log'!$AJ$18:$AJ$1017),0)</f>
        <v>0</v>
      </c>
      <c r="S263" s="388">
        <f>IFERROR($E263*SUMIF('Daily Log'!$AL$18:$AL$1017,$B263,'Daily Log'!$AM$18:$AM$1017),0)</f>
        <v>0</v>
      </c>
      <c r="T263" s="388">
        <f>IFERROR($E263*SUMIF('Daily Log'!$AO$18:$AO$1017,$B263,'Daily Log'!$AP$18:$AP$1017),0)</f>
        <v>0</v>
      </c>
      <c r="U263" s="388">
        <f>IFERROR($E263*SUMIF('Daily Log'!$AR$18:$AR$1017,$B263,'Daily Log'!$AS$18:$AS$1017),0)</f>
        <v>0</v>
      </c>
      <c r="V263" s="388">
        <f>IFERROR($E263*SUMIF('Daily Log'!$AU$18:$AU$1017,$B263,'Daily Log'!$AV$18:$AV$1017),0)</f>
        <v>0</v>
      </c>
      <c r="W263" s="388">
        <f>IFERROR($E263*SUMIF('Daily Log'!$AX$18:$AX$1017,$B263,'Daily Log'!$AY$18:$AY$1017),0)</f>
        <v>0</v>
      </c>
      <c r="X263" s="388">
        <f>IFERROR($E263*SUMIF('Daily Log'!$BA$18:$BA$1017,$B263,'Daily Log'!$BB$18:$BB$1017),0)</f>
        <v>0</v>
      </c>
      <c r="Y263" s="388">
        <f>IFERROR($E263*SUMIF('Daily Log'!$BD$18:$BD$1017,$B263,'Daily Log'!$BE$18:$BE$1017),0)</f>
        <v>0</v>
      </c>
      <c r="Z263" s="388">
        <f>IFERROR($E263*SUMIF('Daily Log'!$BG$18:$BG$1017,$B263,'Daily Log'!$BH$18:$BH$1017),0)</f>
        <v>0</v>
      </c>
      <c r="AA263" s="388">
        <f>IFERROR($E263*SUMIF('Daily Log'!$BJ$18:$BJ$1017,$B263,'Daily Log'!$BK$18:$BK$1017),0)</f>
        <v>0</v>
      </c>
      <c r="AB263" s="388">
        <f>IFERROR($E263*SUMIF('Daily Log'!$BM$18:$BM$1017,$B263,'Daily Log'!$BN$18:$BN$1017),0)</f>
        <v>0</v>
      </c>
      <c r="AC263" s="388">
        <f>IFERROR($E263*SUMIF('Daily Log'!$BP$18:$BP$1017,$B263,'Daily Log'!$BQ$18:$BQ$1017),0)</f>
        <v>0</v>
      </c>
      <c r="AD263" s="388">
        <f>IFERROR($E263*SUMIF('Daily Log'!$BS$18:$BS$1017,$B263,'Daily Log'!$BT$18:$BT$1017),0)</f>
        <v>0</v>
      </c>
      <c r="AE263" s="388">
        <f>IFERROR($E263*SUMIF('Daily Log'!$BV$18:$BV$1017,$B263,'Daily Log'!$BW$18:$BW$1017),0)</f>
        <v>0</v>
      </c>
      <c r="AF263" s="388">
        <f>IFERROR($E263*SUMIF('Daily Log'!$BY$18:$BY$1017,$B263,'Daily Log'!$BZ$18:$BZ$1017),0)</f>
        <v>0</v>
      </c>
      <c r="AG263" s="388">
        <f>IFERROR($E263*SUMIF('Daily Log'!$CB$18:$CB$1017,$B263,'Daily Log'!$CC$18:$CC$1017),0)</f>
        <v>0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0</v>
      </c>
      <c r="G264" s="388">
        <f>IFERROR($E264*SUMIF('Daily Log'!$B$18:$B$1017,$B264,'Daily Log'!$C$18:$C$1017),0)</f>
        <v>0</v>
      </c>
      <c r="H264" s="388">
        <f>IFERROR($E264*SUMIF('Daily Log'!$E$18:$E$1017,$B264,'Daily Log'!$F$18:$F$1017),0)</f>
        <v>0</v>
      </c>
      <c r="I264" s="388">
        <f>IFERROR($E264*SUMIF('Daily Log'!$H$18:$H$1017,$B264,'Daily Log'!$I$18:$I$1017),0)</f>
        <v>0</v>
      </c>
      <c r="J264" s="388">
        <f>IFERROR($E264*SUMIF('Daily Log'!$K$18:$K$1017,$B264,'Daily Log'!$L$18:$L$1017),0)</f>
        <v>0</v>
      </c>
      <c r="K264" s="388">
        <f>IFERROR($E264*SUMIF('Daily Log'!$N$18:$N$1017,$B264,'Daily Log'!$O$18:$O$1017),0)</f>
        <v>0</v>
      </c>
      <c r="L264" s="388">
        <f>IFERROR($E264*SUMIF('Daily Log'!$Q$18:$Q$1017,$B264,'Daily Log'!$R$18:$R$1017),0)</f>
        <v>0</v>
      </c>
      <c r="M264" s="388">
        <f>IFERROR($E264*SUMIF('Daily Log'!$T$18:$T$1017,$B264,'Daily Log'!$U$18:$U$1017),0)</f>
        <v>0</v>
      </c>
      <c r="N264" s="388">
        <f>IFERROR($E264*SUMIF('Daily Log'!$W$18:$W$1017,$B264,'Daily Log'!$X$18:$X$1017),0)</f>
        <v>0</v>
      </c>
      <c r="O264" s="388">
        <f>IFERROR($E264*SUMIF('Daily Log'!$Z$18:$Z$1017,$B264,'Daily Log'!$AA$18:$AA$1017),0)</f>
        <v>0</v>
      </c>
      <c r="P264" s="388">
        <f>IFERROR($E264*SUMIF('Daily Log'!$AC$18:$AC$1017,$B264,'Daily Log'!$AD$18:$AD$1017),0)</f>
        <v>0</v>
      </c>
      <c r="Q264" s="388">
        <f>IFERROR($E264*SUMIF('Daily Log'!$AF$18:$AF$1017,$B264,'Daily Log'!$AG$18:$AG$1017),0)</f>
        <v>0</v>
      </c>
      <c r="R264" s="388">
        <f>IFERROR($E264*SUMIF('Daily Log'!$AI$18:$AI$1017,$B264,'Daily Log'!$AJ$18:$AJ$1017),0)</f>
        <v>0</v>
      </c>
      <c r="S264" s="388">
        <f>IFERROR($E264*SUMIF('Daily Log'!$AL$18:$AL$1017,$B264,'Daily Log'!$AM$18:$AM$1017),0)</f>
        <v>0</v>
      </c>
      <c r="T264" s="388">
        <f>IFERROR($E264*SUMIF('Daily Log'!$AO$18:$AO$1017,$B264,'Daily Log'!$AP$18:$AP$1017),0)</f>
        <v>0</v>
      </c>
      <c r="U264" s="388">
        <f>IFERROR($E264*SUMIF('Daily Log'!$AR$18:$AR$1017,$B264,'Daily Log'!$AS$18:$AS$1017),0)</f>
        <v>0</v>
      </c>
      <c r="V264" s="388">
        <f>IFERROR($E264*SUMIF('Daily Log'!$AU$18:$AU$1017,$B264,'Daily Log'!$AV$18:$AV$1017),0)</f>
        <v>0</v>
      </c>
      <c r="W264" s="388">
        <f>IFERROR($E264*SUMIF('Daily Log'!$AX$18:$AX$1017,$B264,'Daily Log'!$AY$18:$AY$1017),0)</f>
        <v>0</v>
      </c>
      <c r="X264" s="388">
        <f>IFERROR($E264*SUMIF('Daily Log'!$BA$18:$BA$1017,$B264,'Daily Log'!$BB$18:$BB$1017),0)</f>
        <v>0</v>
      </c>
      <c r="Y264" s="388">
        <f>IFERROR($E264*SUMIF('Daily Log'!$BD$18:$BD$1017,$B264,'Daily Log'!$BE$18:$BE$1017),0)</f>
        <v>0</v>
      </c>
      <c r="Z264" s="388">
        <f>IFERROR($E264*SUMIF('Daily Log'!$BG$18:$BG$1017,$B264,'Daily Log'!$BH$18:$BH$1017),0)</f>
        <v>0</v>
      </c>
      <c r="AA264" s="388">
        <f>IFERROR($E264*SUMIF('Daily Log'!$BJ$18:$BJ$1017,$B264,'Daily Log'!$BK$18:$BK$1017),0)</f>
        <v>0</v>
      </c>
      <c r="AB264" s="388">
        <f>IFERROR($E264*SUMIF('Daily Log'!$BM$18:$BM$1017,$B264,'Daily Log'!$BN$18:$BN$1017),0)</f>
        <v>0</v>
      </c>
      <c r="AC264" s="388">
        <f>IFERROR($E264*SUMIF('Daily Log'!$BP$18:$BP$1017,$B264,'Daily Log'!$BQ$18:$BQ$1017),0)</f>
        <v>0</v>
      </c>
      <c r="AD264" s="388">
        <f>IFERROR($E264*SUMIF('Daily Log'!$BS$18:$BS$1017,$B264,'Daily Log'!$BT$18:$BT$1017),0)</f>
        <v>0</v>
      </c>
      <c r="AE264" s="388">
        <f>IFERROR($E264*SUMIF('Daily Log'!$BV$18:$BV$1017,$B264,'Daily Log'!$BW$18:$BW$1017),0)</f>
        <v>0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0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0</v>
      </c>
      <c r="G265" s="388">
        <f>IFERROR($E265*SUMIF('Daily Log'!$B$18:$B$1017,$B265,'Daily Log'!$C$18:$C$1017),0)</f>
        <v>0</v>
      </c>
      <c r="H265" s="388">
        <f>IFERROR($E265*SUMIF('Daily Log'!$E$18:$E$1017,$B265,'Daily Log'!$F$18:$F$1017),0)</f>
        <v>0</v>
      </c>
      <c r="I265" s="388">
        <f>IFERROR($E265*SUMIF('Daily Log'!$H$18:$H$1017,$B265,'Daily Log'!$I$18:$I$1017),0)</f>
        <v>0</v>
      </c>
      <c r="J265" s="388">
        <f>IFERROR($E265*SUMIF('Daily Log'!$K$18:$K$1017,$B265,'Daily Log'!$L$18:$L$1017),0)</f>
        <v>0</v>
      </c>
      <c r="K265" s="388">
        <f>IFERROR($E265*SUMIF('Daily Log'!$N$18:$N$1017,$B265,'Daily Log'!$O$18:$O$1017),0)</f>
        <v>0</v>
      </c>
      <c r="L265" s="388">
        <f>IFERROR($E265*SUMIF('Daily Log'!$Q$18:$Q$1017,$B265,'Daily Log'!$R$18:$R$1017),0)</f>
        <v>0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0</v>
      </c>
      <c r="O265" s="388">
        <f>IFERROR($E265*SUMIF('Daily Log'!$Z$18:$Z$1017,$B265,'Daily Log'!$AA$18:$AA$1017),0)</f>
        <v>0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0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0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0</v>
      </c>
      <c r="AA265" s="388">
        <f>IFERROR($E265*SUMIF('Daily Log'!$BJ$18:$BJ$1017,$B265,'Daily Log'!$BK$18:$BK$1017),0)</f>
        <v>0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0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0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0</v>
      </c>
      <c r="G266" s="388">
        <f>IFERROR($E266*SUMIF('Daily Log'!$B$18:$B$1017,$B266,'Daily Log'!$C$18:$C$1017),0)</f>
        <v>0</v>
      </c>
      <c r="H266" s="388">
        <f>IFERROR($E266*SUMIF('Daily Log'!$E$18:$E$1017,$B266,'Daily Log'!$F$18:$F$1017),0)</f>
        <v>0</v>
      </c>
      <c r="I266" s="388">
        <f>IFERROR($E266*SUMIF('Daily Log'!$H$18:$H$1017,$B266,'Daily Log'!$I$18:$I$1017),0)</f>
        <v>0</v>
      </c>
      <c r="J266" s="388">
        <f>IFERROR($E266*SUMIF('Daily Log'!$K$18:$K$1017,$B266,'Daily Log'!$L$18:$L$1017),0)</f>
        <v>0</v>
      </c>
      <c r="K266" s="388">
        <f>IFERROR($E266*SUMIF('Daily Log'!$N$18:$N$1017,$B266,'Daily Log'!$O$18:$O$1017),0)</f>
        <v>0</v>
      </c>
      <c r="L266" s="388">
        <f>IFERROR($E266*SUMIF('Daily Log'!$Q$18:$Q$1017,$B266,'Daily Log'!$R$18:$R$1017),0)</f>
        <v>0</v>
      </c>
      <c r="M266" s="388">
        <f>IFERROR($E266*SUMIF('Daily Log'!$T$18:$T$1017,$B266,'Daily Log'!$U$18:$U$1017),0)</f>
        <v>0</v>
      </c>
      <c r="N266" s="388">
        <f>IFERROR($E266*SUMIF('Daily Log'!$W$18:$W$1017,$B266,'Daily Log'!$X$18:$X$1017),0)</f>
        <v>0</v>
      </c>
      <c r="O266" s="388">
        <f>IFERROR($E266*SUMIF('Daily Log'!$Z$18:$Z$1017,$B266,'Daily Log'!$AA$18:$AA$1017),0)</f>
        <v>0</v>
      </c>
      <c r="P266" s="388">
        <f>IFERROR($E266*SUMIF('Daily Log'!$AC$18:$AC$1017,$B266,'Daily Log'!$AD$18:$AD$1017),0)</f>
        <v>0</v>
      </c>
      <c r="Q266" s="388">
        <f>IFERROR($E266*SUMIF('Daily Log'!$AF$18:$AF$1017,$B266,'Daily Log'!$AG$18:$AG$1017),0)</f>
        <v>0</v>
      </c>
      <c r="R266" s="388">
        <f>IFERROR($E266*SUMIF('Daily Log'!$AI$18:$AI$1017,$B266,'Daily Log'!$AJ$18:$AJ$1017),0)</f>
        <v>0</v>
      </c>
      <c r="S266" s="388">
        <f>IFERROR($E266*SUMIF('Daily Log'!$AL$18:$AL$1017,$B266,'Daily Log'!$AM$18:$AM$1017),0)</f>
        <v>0</v>
      </c>
      <c r="T266" s="388">
        <f>IFERROR($E266*SUMIF('Daily Log'!$AO$18:$AO$1017,$B266,'Daily Log'!$AP$18:$AP$1017),0)</f>
        <v>0</v>
      </c>
      <c r="U266" s="388">
        <f>IFERROR($E266*SUMIF('Daily Log'!$AR$18:$AR$1017,$B266,'Daily Log'!$AS$18:$AS$1017),0)</f>
        <v>0</v>
      </c>
      <c r="V266" s="388">
        <f>IFERROR($E266*SUMIF('Daily Log'!$AU$18:$AU$1017,$B266,'Daily Log'!$AV$18:$AV$1017),0)</f>
        <v>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0</v>
      </c>
      <c r="Y266" s="388">
        <f>IFERROR($E266*SUMIF('Daily Log'!$BD$18:$BD$1017,$B266,'Daily Log'!$BE$18:$BE$1017),0)</f>
        <v>0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0</v>
      </c>
      <c r="AB266" s="388">
        <f>IFERROR($E266*SUMIF('Daily Log'!$BM$18:$BM$1017,$B266,'Daily Log'!$BN$18:$BN$1017),0)</f>
        <v>0</v>
      </c>
      <c r="AC266" s="388">
        <f>IFERROR($E266*SUMIF('Daily Log'!$BP$18:$BP$1017,$B266,'Daily Log'!$BQ$18:$BQ$1017),0)</f>
        <v>0</v>
      </c>
      <c r="AD266" s="388">
        <f>IFERROR($E266*SUMIF('Daily Log'!$BS$18:$BS$1017,$B266,'Daily Log'!$BT$18:$BT$1017),0)</f>
        <v>0</v>
      </c>
      <c r="AE266" s="388">
        <f>IFERROR($E266*SUMIF('Daily Log'!$BV$18:$BV$1017,$B266,'Daily Log'!$BW$18:$BW$1017),0)</f>
        <v>0</v>
      </c>
      <c r="AF266" s="388">
        <f>IFERROR($E266*SUMIF('Daily Log'!$BY$18:$BY$1017,$B266,'Daily Log'!$BZ$18:$BZ$1017),0)</f>
        <v>0</v>
      </c>
      <c r="AG266" s="388">
        <f>IFERROR($E266*SUMIF('Daily Log'!$CB$18:$CB$1017,$B266,'Daily Log'!$CC$18:$CC$1017),0)</f>
        <v>0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0</v>
      </c>
      <c r="G268" s="388">
        <f>IFERROR($E268*SUMIF('Daily Log'!$B$18:$B$1017,$B268,'Daily Log'!$C$18:$C$1017),0)</f>
        <v>0</v>
      </c>
      <c r="H268" s="388">
        <f>IFERROR($E268*SUMIF('Daily Log'!$E$18:$E$1017,$B268,'Daily Log'!$F$18:$F$1017),0)</f>
        <v>0</v>
      </c>
      <c r="I268" s="388">
        <f>IFERROR($E268*SUMIF('Daily Log'!$H$18:$H$1017,$B268,'Daily Log'!$I$18:$I$1017),0)</f>
        <v>0</v>
      </c>
      <c r="J268" s="388">
        <f>IFERROR($E268*SUMIF('Daily Log'!$K$18:$K$1017,$B268,'Daily Log'!$L$18:$L$1017),0)</f>
        <v>0</v>
      </c>
      <c r="K268" s="388">
        <f>IFERROR($E268*SUMIF('Daily Log'!$N$18:$N$1017,$B268,'Daily Log'!$O$18:$O$1017),0)</f>
        <v>0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0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0</v>
      </c>
      <c r="Q268" s="388">
        <f>IFERROR($E268*SUMIF('Daily Log'!$AF$18:$AF$1017,$B268,'Daily Log'!$AG$18:$AG$1017),0)</f>
        <v>0</v>
      </c>
      <c r="R268" s="388">
        <f>IFERROR($E268*SUMIF('Daily Log'!$AI$18:$AI$1017,$B268,'Daily Log'!$AJ$18:$AJ$1017),0)</f>
        <v>0</v>
      </c>
      <c r="S268" s="388">
        <f>IFERROR($E268*SUMIF('Daily Log'!$AL$18:$AL$1017,$B268,'Daily Log'!$AM$18:$AM$1017),0)</f>
        <v>0</v>
      </c>
      <c r="T268" s="388">
        <f>IFERROR($E268*SUMIF('Daily Log'!$AO$18:$AO$1017,$B268,'Daily Log'!$AP$18:$AP$1017),0)</f>
        <v>0</v>
      </c>
      <c r="U268" s="388">
        <f>IFERROR($E268*SUMIF('Daily Log'!$AR$18:$AR$1017,$B268,'Daily Log'!$AS$18:$AS$1017),0)</f>
        <v>0</v>
      </c>
      <c r="V268" s="388">
        <f>IFERROR($E268*SUMIF('Daily Log'!$AU$18:$AU$1017,$B268,'Daily Log'!$AV$18:$AV$1017),0)</f>
        <v>0</v>
      </c>
      <c r="W268" s="388">
        <f>IFERROR($E268*SUMIF('Daily Log'!$AX$18:$AX$1017,$B268,'Daily Log'!$AY$18:$AY$1017),0)</f>
        <v>0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0</v>
      </c>
      <c r="AA268" s="388">
        <f>IFERROR($E268*SUMIF('Daily Log'!$BJ$18:$BJ$1017,$B268,'Daily Log'!$BK$18:$BK$1017),0)</f>
        <v>0</v>
      </c>
      <c r="AB268" s="388">
        <f>IFERROR($E268*SUMIF('Daily Log'!$BM$18:$BM$1017,$B268,'Daily Log'!$BN$18:$BN$1017),0)</f>
        <v>0</v>
      </c>
      <c r="AC268" s="388">
        <f>IFERROR($E268*SUMIF('Daily Log'!$BP$18:$BP$1017,$B268,'Daily Log'!$BQ$18:$BQ$1017),0)</f>
        <v>0</v>
      </c>
      <c r="AD268" s="388">
        <f>IFERROR($E268*SUMIF('Daily Log'!$BS$18:$BS$1017,$B268,'Daily Log'!$BT$18:$BT$1017),0)</f>
        <v>0</v>
      </c>
      <c r="AE268" s="388">
        <f>IFERROR($E268*SUMIF('Daily Log'!$BV$18:$BV$1017,$B268,'Daily Log'!$BW$18:$BW$1017),0)</f>
        <v>0</v>
      </c>
      <c r="AF268" s="388">
        <f>IFERROR($E268*SUMIF('Daily Log'!$BY$18:$BY$1017,$B268,'Daily Log'!$BZ$18:$BZ$1017),0)</f>
        <v>0</v>
      </c>
      <c r="AG268" s="388">
        <f>IFERROR($E268*SUMIF('Daily Log'!$CB$18:$CB$1017,$B268,'Daily Log'!$CC$18:$CC$1017),0)</f>
        <v>0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0</v>
      </c>
      <c r="G269" s="388">
        <f>IFERROR($E269*SUMIF('Daily Log'!$B$18:$B$1017,$B269,'Daily Log'!$C$18:$C$1017),0)</f>
        <v>0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0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0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0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0</v>
      </c>
      <c r="G270" s="388">
        <f>IFERROR($E270*SUMIF('Daily Log'!$B$18:$B$1017,$B270,'Daily Log'!$C$18:$C$1017),0)</f>
        <v>0</v>
      </c>
      <c r="H270" s="388">
        <f>IFERROR($E270*SUMIF('Daily Log'!$E$18:$E$1017,$B270,'Daily Log'!$F$18:$F$1017),0)</f>
        <v>0</v>
      </c>
      <c r="I270" s="388">
        <f>IFERROR($E270*SUMIF('Daily Log'!$H$18:$H$1017,$B270,'Daily Log'!$I$18:$I$1017),0)</f>
        <v>0</v>
      </c>
      <c r="J270" s="388">
        <f>IFERROR($E270*SUMIF('Daily Log'!$K$18:$K$1017,$B270,'Daily Log'!$L$18:$L$1017),0)</f>
        <v>0</v>
      </c>
      <c r="K270" s="388">
        <f>IFERROR($E270*SUMIF('Daily Log'!$N$18:$N$1017,$B270,'Daily Log'!$O$18:$O$1017),0)</f>
        <v>0</v>
      </c>
      <c r="L270" s="388">
        <f>IFERROR($E270*SUMIF('Daily Log'!$Q$18:$Q$1017,$B270,'Daily Log'!$R$18:$R$1017),0)</f>
        <v>0</v>
      </c>
      <c r="M270" s="388">
        <f>IFERROR($E270*SUMIF('Daily Log'!$T$18:$T$1017,$B270,'Daily Log'!$U$18:$U$1017),0)</f>
        <v>0</v>
      </c>
      <c r="N270" s="388">
        <f>IFERROR($E270*SUMIF('Daily Log'!$W$18:$W$1017,$B270,'Daily Log'!$X$18:$X$1017),0)</f>
        <v>0</v>
      </c>
      <c r="O270" s="388">
        <f>IFERROR($E270*SUMIF('Daily Log'!$Z$18:$Z$1017,$B270,'Daily Log'!$AA$18:$AA$1017),0)</f>
        <v>0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0</v>
      </c>
      <c r="R270" s="388">
        <f>IFERROR($E270*SUMIF('Daily Log'!$AI$18:$AI$1017,$B270,'Daily Log'!$AJ$18:$AJ$1017),0)</f>
        <v>0</v>
      </c>
      <c r="S270" s="388">
        <f>IFERROR($E270*SUMIF('Daily Log'!$AL$18:$AL$1017,$B270,'Daily Log'!$AM$18:$AM$1017),0)</f>
        <v>0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0</v>
      </c>
      <c r="W270" s="388">
        <f>IFERROR($E270*SUMIF('Daily Log'!$AX$18:$AX$1017,$B270,'Daily Log'!$AY$18:$AY$1017),0)</f>
        <v>0</v>
      </c>
      <c r="X270" s="388">
        <f>IFERROR($E270*SUMIF('Daily Log'!$BA$18:$BA$1017,$B270,'Daily Log'!$BB$18:$BB$1017),0)</f>
        <v>0</v>
      </c>
      <c r="Y270" s="388">
        <f>IFERROR($E270*SUMIF('Daily Log'!$BD$18:$BD$1017,$B270,'Daily Log'!$BE$18:$BE$1017),0)</f>
        <v>0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0</v>
      </c>
      <c r="AB270" s="388">
        <f>IFERROR($E270*SUMIF('Daily Log'!$BM$18:$BM$1017,$B270,'Daily Log'!$BN$18:$BN$1017),0)</f>
        <v>0</v>
      </c>
      <c r="AC270" s="388">
        <f>IFERROR($E270*SUMIF('Daily Log'!$BP$18:$BP$1017,$B270,'Daily Log'!$BQ$18:$BQ$1017),0)</f>
        <v>0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0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0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0</v>
      </c>
      <c r="G271" s="388">
        <f>IFERROR($E271*SUMIF('Daily Log'!$B$18:$B$1017,$B271,'Daily Log'!$C$18:$C$1017),0)</f>
        <v>0</v>
      </c>
      <c r="H271" s="388">
        <f>IFERROR($E271*SUMIF('Daily Log'!$E$18:$E$1017,$B271,'Daily Log'!$F$18:$F$1017),0)</f>
        <v>0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0</v>
      </c>
      <c r="K271" s="388">
        <f>IFERROR($E271*SUMIF('Daily Log'!$N$18:$N$1017,$B271,'Daily Log'!$O$18:$O$1017),0)</f>
        <v>0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0</v>
      </c>
      <c r="N271" s="388">
        <f>IFERROR($E271*SUMIF('Daily Log'!$W$18:$W$1017,$B271,'Daily Log'!$X$18:$X$1017),0)</f>
        <v>0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0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0</v>
      </c>
      <c r="S271" s="388">
        <f>IFERROR($E271*SUMIF('Daily Log'!$AL$18:$AL$1017,$B271,'Daily Log'!$AM$18:$AM$1017),0)</f>
        <v>0</v>
      </c>
      <c r="T271" s="388">
        <f>IFERROR($E271*SUMIF('Daily Log'!$AO$18:$AO$1017,$B271,'Daily Log'!$AP$18:$AP$1017),0)</f>
        <v>0</v>
      </c>
      <c r="U271" s="388">
        <f>IFERROR($E271*SUMIF('Daily Log'!$AR$18:$AR$1017,$B271,'Daily Log'!$AS$18:$AS$1017),0)</f>
        <v>0</v>
      </c>
      <c r="V271" s="388">
        <f>IFERROR($E271*SUMIF('Daily Log'!$AU$18:$AU$1017,$B271,'Daily Log'!$AV$18:$AV$1017),0)</f>
        <v>0</v>
      </c>
      <c r="W271" s="388">
        <f>IFERROR($E271*SUMIF('Daily Log'!$AX$18:$AX$1017,$B271,'Daily Log'!$AY$18:$AY$1017),0)</f>
        <v>0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0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0</v>
      </c>
      <c r="AB271" s="388">
        <f>IFERROR($E271*SUMIF('Daily Log'!$BM$18:$BM$1017,$B271,'Daily Log'!$BN$18:$BN$1017),0)</f>
        <v>0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0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0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0</v>
      </c>
      <c r="G272" s="388">
        <f>IFERROR($E272*SUMIF('Daily Log'!$B$18:$B$1017,$B272,'Daily Log'!$C$18:$C$1017),0)</f>
        <v>0</v>
      </c>
      <c r="H272" s="388">
        <f>IFERROR($E272*SUMIF('Daily Log'!$E$18:$E$1017,$B272,'Daily Log'!$F$18:$F$1017),0)</f>
        <v>0</v>
      </c>
      <c r="I272" s="388">
        <f>IFERROR($E272*SUMIF('Daily Log'!$H$18:$H$1017,$B272,'Daily Log'!$I$18:$I$1017),0)</f>
        <v>0</v>
      </c>
      <c r="J272" s="388">
        <f>IFERROR($E272*SUMIF('Daily Log'!$K$18:$K$1017,$B272,'Daily Log'!$L$18:$L$1017),0)</f>
        <v>0</v>
      </c>
      <c r="K272" s="388">
        <f>IFERROR($E272*SUMIF('Daily Log'!$N$18:$N$1017,$B272,'Daily Log'!$O$18:$O$1017),0)</f>
        <v>0</v>
      </c>
      <c r="L272" s="388">
        <f>IFERROR($E272*SUMIF('Daily Log'!$Q$18:$Q$1017,$B272,'Daily Log'!$R$18:$R$1017),0)</f>
        <v>0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0</v>
      </c>
      <c r="O272" s="388">
        <f>IFERROR($E272*SUMIF('Daily Log'!$Z$18:$Z$1017,$B272,'Daily Log'!$AA$18:$AA$1017),0)</f>
        <v>0</v>
      </c>
      <c r="P272" s="388">
        <f>IFERROR($E272*SUMIF('Daily Log'!$AC$18:$AC$1017,$B272,'Daily Log'!$AD$18:$AD$1017),0)</f>
        <v>0</v>
      </c>
      <c r="Q272" s="388">
        <f>IFERROR($E272*SUMIF('Daily Log'!$AF$18:$AF$1017,$B272,'Daily Log'!$AG$18:$AG$1017),0)</f>
        <v>0</v>
      </c>
      <c r="R272" s="388">
        <f>IFERROR($E272*SUMIF('Daily Log'!$AI$18:$AI$1017,$B272,'Daily Log'!$AJ$18:$AJ$1017),0)</f>
        <v>0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0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0</v>
      </c>
      <c r="W272" s="388">
        <f>IFERROR($E272*SUMIF('Daily Log'!$AX$18:$AX$1017,$B272,'Daily Log'!$AY$18:$AY$1017),0)</f>
        <v>0</v>
      </c>
      <c r="X272" s="388">
        <f>IFERROR($E272*SUMIF('Daily Log'!$BA$18:$BA$1017,$B272,'Daily Log'!$BB$18:$BB$1017),0)</f>
        <v>0</v>
      </c>
      <c r="Y272" s="388">
        <f>IFERROR($E272*SUMIF('Daily Log'!$BD$18:$BD$1017,$B272,'Daily Log'!$BE$18:$BE$1017),0)</f>
        <v>0</v>
      </c>
      <c r="Z272" s="388">
        <f>IFERROR($E272*SUMIF('Daily Log'!$BG$18:$BG$1017,$B272,'Daily Log'!$BH$18:$BH$1017),0)</f>
        <v>0</v>
      </c>
      <c r="AA272" s="388">
        <f>IFERROR($E272*SUMIF('Daily Log'!$BJ$18:$BJ$1017,$B272,'Daily Log'!$BK$18:$BK$1017),0)</f>
        <v>0</v>
      </c>
      <c r="AB272" s="388">
        <f>IFERROR($E272*SUMIF('Daily Log'!$BM$18:$BM$1017,$B272,'Daily Log'!$BN$18:$BN$1017),0)</f>
        <v>0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0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0</v>
      </c>
      <c r="AG272" s="388">
        <f>IFERROR($E272*SUMIF('Daily Log'!$CB$18:$CB$1017,$B272,'Daily Log'!$CC$18:$CC$1017),0)</f>
        <v>0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0</v>
      </c>
      <c r="G273" s="388">
        <f>IFERROR($E273*SUMIF('Daily Log'!$B$18:$B$1017,$B273,'Daily Log'!$C$18:$C$1017),0)</f>
        <v>0</v>
      </c>
      <c r="H273" s="388">
        <f>IFERROR($E273*SUMIF('Daily Log'!$E$18:$E$1017,$B273,'Daily Log'!$F$18:$F$1017),0)</f>
        <v>0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0</v>
      </c>
      <c r="K273" s="388">
        <f>IFERROR($E273*SUMIF('Daily Log'!$N$18:$N$1017,$B273,'Daily Log'!$O$18:$O$1017),0)</f>
        <v>0</v>
      </c>
      <c r="L273" s="388">
        <f>IFERROR($E273*SUMIF('Daily Log'!$Q$18:$Q$1017,$B273,'Daily Log'!$R$18:$R$1017),0)</f>
        <v>0</v>
      </c>
      <c r="M273" s="388">
        <f>IFERROR($E273*SUMIF('Daily Log'!$T$18:$T$1017,$B273,'Daily Log'!$U$18:$U$1017),0)</f>
        <v>0</v>
      </c>
      <c r="N273" s="388">
        <f>IFERROR($E273*SUMIF('Daily Log'!$W$18:$W$1017,$B273,'Daily Log'!$X$18:$X$1017),0)</f>
        <v>0</v>
      </c>
      <c r="O273" s="388">
        <f>IFERROR($E273*SUMIF('Daily Log'!$Z$18:$Z$1017,$B273,'Daily Log'!$AA$18:$AA$1017),0)</f>
        <v>0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0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0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0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0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0</v>
      </c>
      <c r="Z273" s="388">
        <f>IFERROR($E273*SUMIF('Daily Log'!$BG$18:$BG$1017,$B273,'Daily Log'!$BH$18:$BH$1017),0)</f>
        <v>0</v>
      </c>
      <c r="AA273" s="388">
        <f>IFERROR($E273*SUMIF('Daily Log'!$BJ$18:$BJ$1017,$B273,'Daily Log'!$BK$18:$BK$1017),0)</f>
        <v>0</v>
      </c>
      <c r="AB273" s="388">
        <f>IFERROR($E273*SUMIF('Daily Log'!$BM$18:$BM$1017,$B273,'Daily Log'!$BN$18:$BN$1017),0)</f>
        <v>0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0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0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0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0</v>
      </c>
      <c r="I274" s="388">
        <f>IFERROR($E274*SUMIF('Daily Log'!$H$18:$H$1017,$B274,'Daily Log'!$I$18:$I$1017),0)</f>
        <v>0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0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0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0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0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0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0</v>
      </c>
      <c r="AA274" s="388">
        <f>IFERROR($E274*SUMIF('Daily Log'!$BJ$18:$BJ$1017,$B274,'Daily Log'!$BK$18:$BK$1017),0)</f>
        <v>0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0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0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0</v>
      </c>
      <c r="G275" s="388">
        <f>IFERROR($E275*SUMIF('Daily Log'!$B$18:$B$1017,$B275,'Daily Log'!$C$18:$C$1017),0)</f>
        <v>0</v>
      </c>
      <c r="H275" s="388">
        <f>IFERROR($E275*SUMIF('Daily Log'!$E$18:$E$1017,$B275,'Daily Log'!$F$18:$F$1017),0)</f>
        <v>0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0</v>
      </c>
      <c r="K275" s="388">
        <f>IFERROR($E275*SUMIF('Daily Log'!$N$18:$N$1017,$B275,'Daily Log'!$O$18:$O$1017),0)</f>
        <v>0</v>
      </c>
      <c r="L275" s="388">
        <f>IFERROR($E275*SUMIF('Daily Log'!$Q$18:$Q$1017,$B275,'Daily Log'!$R$18:$R$1017),0)</f>
        <v>0</v>
      </c>
      <c r="M275" s="388">
        <f>IFERROR($E275*SUMIF('Daily Log'!$T$18:$T$1017,$B275,'Daily Log'!$U$18:$U$1017),0)</f>
        <v>0</v>
      </c>
      <c r="N275" s="388">
        <f>IFERROR($E275*SUMIF('Daily Log'!$W$18:$W$1017,$B275,'Daily Log'!$X$18:$X$1017),0)</f>
        <v>0</v>
      </c>
      <c r="O275" s="388">
        <f>IFERROR($E275*SUMIF('Daily Log'!$Z$18:$Z$1017,$B275,'Daily Log'!$AA$18:$AA$1017),0)</f>
        <v>0</v>
      </c>
      <c r="P275" s="388">
        <f>IFERROR($E275*SUMIF('Daily Log'!$AC$18:$AC$1017,$B275,'Daily Log'!$AD$18:$AD$1017),0)</f>
        <v>0</v>
      </c>
      <c r="Q275" s="388">
        <f>IFERROR($E275*SUMIF('Daily Log'!$AF$18:$AF$1017,$B275,'Daily Log'!$AG$18:$AG$1017),0)</f>
        <v>0</v>
      </c>
      <c r="R275" s="388">
        <f>IFERROR($E275*SUMIF('Daily Log'!$AI$18:$AI$1017,$B275,'Daily Log'!$AJ$18:$AJ$1017),0)</f>
        <v>0</v>
      </c>
      <c r="S275" s="388">
        <f>IFERROR($E275*SUMIF('Daily Log'!$AL$18:$AL$1017,$B275,'Daily Log'!$AM$18:$AM$1017),0)</f>
        <v>0</v>
      </c>
      <c r="T275" s="388">
        <f>IFERROR($E275*SUMIF('Daily Log'!$AO$18:$AO$1017,$B275,'Daily Log'!$AP$18:$AP$1017),0)</f>
        <v>0</v>
      </c>
      <c r="U275" s="388">
        <f>IFERROR($E275*SUMIF('Daily Log'!$AR$18:$AR$1017,$B275,'Daily Log'!$AS$18:$AS$1017),0)</f>
        <v>0</v>
      </c>
      <c r="V275" s="388">
        <f>IFERROR($E275*SUMIF('Daily Log'!$AU$18:$AU$1017,$B275,'Daily Log'!$AV$18:$AV$1017),0)</f>
        <v>0</v>
      </c>
      <c r="W275" s="388">
        <f>IFERROR($E275*SUMIF('Daily Log'!$AX$18:$AX$1017,$B275,'Daily Log'!$AY$18:$AY$1017),0)</f>
        <v>0</v>
      </c>
      <c r="X275" s="388">
        <f>IFERROR($E275*SUMIF('Daily Log'!$BA$18:$BA$1017,$B275,'Daily Log'!$BB$18:$BB$1017),0)</f>
        <v>0</v>
      </c>
      <c r="Y275" s="388">
        <f>IFERROR($E275*SUMIF('Daily Log'!$BD$18:$BD$1017,$B275,'Daily Log'!$BE$18:$BE$1017),0)</f>
        <v>0</v>
      </c>
      <c r="Z275" s="388">
        <f>IFERROR($E275*SUMIF('Daily Log'!$BG$18:$BG$1017,$B275,'Daily Log'!$BH$18:$BH$1017),0)</f>
        <v>0</v>
      </c>
      <c r="AA275" s="388">
        <f>IFERROR($E275*SUMIF('Daily Log'!$BJ$18:$BJ$1017,$B275,'Daily Log'!$BK$18:$BK$1017),0)</f>
        <v>0</v>
      </c>
      <c r="AB275" s="388">
        <f>IFERROR($E275*SUMIF('Daily Log'!$BM$18:$BM$1017,$B275,'Daily Log'!$BN$18:$BN$1017),0)</f>
        <v>0</v>
      </c>
      <c r="AC275" s="388">
        <f>IFERROR($E275*SUMIF('Daily Log'!$BP$18:$BP$1017,$B275,'Daily Log'!$BQ$18:$BQ$1017),0)</f>
        <v>0</v>
      </c>
      <c r="AD275" s="388">
        <f>IFERROR($E275*SUMIF('Daily Log'!$BS$18:$BS$1017,$B275,'Daily Log'!$BT$18:$BT$1017),0)</f>
        <v>0</v>
      </c>
      <c r="AE275" s="388">
        <f>IFERROR($E275*SUMIF('Daily Log'!$BV$18:$BV$1017,$B275,'Daily Log'!$BW$18:$BW$1017),0)</f>
        <v>0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0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0</v>
      </c>
      <c r="G276" s="388">
        <f>IFERROR($E276*SUMIF('Daily Log'!$B$18:$B$1017,$B276,'Daily Log'!$C$18:$C$1017),0)</f>
        <v>0</v>
      </c>
      <c r="H276" s="388">
        <f>IFERROR($E276*SUMIF('Daily Log'!$E$18:$E$1017,$B276,'Daily Log'!$F$18:$F$1017),0)</f>
        <v>0</v>
      </c>
      <c r="I276" s="388">
        <f>IFERROR($E276*SUMIF('Daily Log'!$H$18:$H$1017,$B276,'Daily Log'!$I$18:$I$1017),0)</f>
        <v>0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0</v>
      </c>
      <c r="L276" s="388">
        <f>IFERROR($E276*SUMIF('Daily Log'!$Q$18:$Q$1017,$B276,'Daily Log'!$R$18:$R$1017),0)</f>
        <v>0</v>
      </c>
      <c r="M276" s="388">
        <f>IFERROR($E276*SUMIF('Daily Log'!$T$18:$T$1017,$B276,'Daily Log'!$U$18:$U$1017),0)</f>
        <v>0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0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0</v>
      </c>
      <c r="R276" s="388">
        <f>IFERROR($E276*SUMIF('Daily Log'!$AI$18:$AI$1017,$B276,'Daily Log'!$AJ$18:$AJ$1017),0)</f>
        <v>0</v>
      </c>
      <c r="S276" s="388">
        <f>IFERROR($E276*SUMIF('Daily Log'!$AL$18:$AL$1017,$B276,'Daily Log'!$AM$18:$AM$1017),0)</f>
        <v>0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0</v>
      </c>
      <c r="W276" s="388">
        <f>IFERROR($E276*SUMIF('Daily Log'!$AX$18:$AX$1017,$B276,'Daily Log'!$AY$18:$AY$1017),0)</f>
        <v>0</v>
      </c>
      <c r="X276" s="388">
        <f>IFERROR($E276*SUMIF('Daily Log'!$BA$18:$BA$1017,$B276,'Daily Log'!$BB$18:$BB$1017),0)</f>
        <v>0</v>
      </c>
      <c r="Y276" s="388">
        <f>IFERROR($E276*SUMIF('Daily Log'!$BD$18:$BD$1017,$B276,'Daily Log'!$BE$18:$BE$1017),0)</f>
        <v>0</v>
      </c>
      <c r="Z276" s="388">
        <f>IFERROR($E276*SUMIF('Daily Log'!$BG$18:$BG$1017,$B276,'Daily Log'!$BH$18:$BH$1017),0)</f>
        <v>0</v>
      </c>
      <c r="AA276" s="388">
        <f>IFERROR($E276*SUMIF('Daily Log'!$BJ$18:$BJ$1017,$B276,'Daily Log'!$BK$18:$BK$1017),0)</f>
        <v>0</v>
      </c>
      <c r="AB276" s="388">
        <f>IFERROR($E276*SUMIF('Daily Log'!$BM$18:$BM$1017,$B276,'Daily Log'!$BN$18:$BN$1017),0)</f>
        <v>0</v>
      </c>
      <c r="AC276" s="388">
        <f>IFERROR($E276*SUMIF('Daily Log'!$BP$18:$BP$1017,$B276,'Daily Log'!$BQ$18:$BQ$1017),0)</f>
        <v>0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0</v>
      </c>
      <c r="AF276" s="388">
        <f>IFERROR($E276*SUMIF('Daily Log'!$BY$18:$BY$1017,$B276,'Daily Log'!$BZ$18:$BZ$1017),0)</f>
        <v>0</v>
      </c>
      <c r="AG276" s="388">
        <f>IFERROR($E276*SUMIF('Daily Log'!$CB$18:$CB$1017,$B276,'Daily Log'!$CC$18:$CC$1017),0)</f>
        <v>0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0</v>
      </c>
      <c r="G277" s="388">
        <f>IFERROR($E277*SUMIF('Daily Log'!$B$18:$B$1017,$B277,'Daily Log'!$C$18:$C$1017),0)</f>
        <v>0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0</v>
      </c>
      <c r="M277" s="388">
        <f>IFERROR($E277*SUMIF('Daily Log'!$T$18:$T$1017,$B277,'Daily Log'!$U$18:$U$1017),0)</f>
        <v>0</v>
      </c>
      <c r="N277" s="388">
        <f>IFERROR($E277*SUMIF('Daily Log'!$W$18:$W$1017,$B277,'Daily Log'!$X$18:$X$1017),0)</f>
        <v>0</v>
      </c>
      <c r="O277" s="388">
        <f>IFERROR($E277*SUMIF('Daily Log'!$Z$18:$Z$1017,$B277,'Daily Log'!$AA$18:$AA$1017),0)</f>
        <v>0</v>
      </c>
      <c r="P277" s="388">
        <f>IFERROR($E277*SUMIF('Daily Log'!$AC$18:$AC$1017,$B277,'Daily Log'!$AD$18:$AD$1017),0)</f>
        <v>0</v>
      </c>
      <c r="Q277" s="388">
        <f>IFERROR($E277*SUMIF('Daily Log'!$AF$18:$AF$1017,$B277,'Daily Log'!$AG$18:$AG$1017),0)</f>
        <v>0</v>
      </c>
      <c r="R277" s="388">
        <f>IFERROR($E277*SUMIF('Daily Log'!$AI$18:$AI$1017,$B277,'Daily Log'!$AJ$18:$AJ$1017),0)</f>
        <v>0</v>
      </c>
      <c r="S277" s="388">
        <f>IFERROR($E277*SUMIF('Daily Log'!$AL$18:$AL$1017,$B277,'Daily Log'!$AM$18:$AM$1017),0)</f>
        <v>0</v>
      </c>
      <c r="T277" s="388">
        <f>IFERROR($E277*SUMIF('Daily Log'!$AO$18:$AO$1017,$B277,'Daily Log'!$AP$18:$AP$1017),0)</f>
        <v>0</v>
      </c>
      <c r="U277" s="388">
        <f>IFERROR($E277*SUMIF('Daily Log'!$AR$18:$AR$1017,$B277,'Daily Log'!$AS$18:$AS$1017),0)</f>
        <v>0</v>
      </c>
      <c r="V277" s="388">
        <f>IFERROR($E277*SUMIF('Daily Log'!$AU$18:$AU$1017,$B277,'Daily Log'!$AV$18:$AV$1017),0)</f>
        <v>0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0</v>
      </c>
      <c r="AA277" s="388">
        <f>IFERROR($E277*SUMIF('Daily Log'!$BJ$18:$BJ$1017,$B277,'Daily Log'!$BK$18:$BK$1017),0)</f>
        <v>0</v>
      </c>
      <c r="AB277" s="388">
        <f>IFERROR($E277*SUMIF('Daily Log'!$BM$18:$BM$1017,$B277,'Daily Log'!$BN$18:$BN$1017),0)</f>
        <v>0</v>
      </c>
      <c r="AC277" s="388">
        <f>IFERROR($E277*SUMIF('Daily Log'!$BP$18:$BP$1017,$B277,'Daily Log'!$BQ$18:$BQ$1017),0)</f>
        <v>0</v>
      </c>
      <c r="AD277" s="388">
        <f>IFERROR($E277*SUMIF('Daily Log'!$BS$18:$BS$1017,$B277,'Daily Log'!$BT$18:$BT$1017),0)</f>
        <v>0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0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0</v>
      </c>
      <c r="G278" s="388">
        <f>IFERROR($E278*SUMIF('Daily Log'!$B$18:$B$1017,$B278,'Daily Log'!$C$18:$C$1017),0)</f>
        <v>0</v>
      </c>
      <c r="H278" s="388">
        <f>IFERROR($E278*SUMIF('Daily Log'!$E$18:$E$1017,$B278,'Daily Log'!$F$18:$F$1017),0)</f>
        <v>0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0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0</v>
      </c>
      <c r="Q278" s="388">
        <f>IFERROR($E278*SUMIF('Daily Log'!$AF$18:$AF$1017,$B278,'Daily Log'!$AG$18:$AG$1017),0)</f>
        <v>0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0</v>
      </c>
      <c r="T278" s="388">
        <f>IFERROR($E278*SUMIF('Daily Log'!$AO$18:$AO$1017,$B278,'Daily Log'!$AP$18:$AP$1017),0)</f>
        <v>0</v>
      </c>
      <c r="U278" s="388">
        <f>IFERROR($E278*SUMIF('Daily Log'!$AR$18:$AR$1017,$B278,'Daily Log'!$AS$18:$AS$1017),0)</f>
        <v>0</v>
      </c>
      <c r="V278" s="388">
        <f>IFERROR($E278*SUMIF('Daily Log'!$AU$18:$AU$1017,$B278,'Daily Log'!$AV$18:$AV$1017),0)</f>
        <v>0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0</v>
      </c>
      <c r="Z278" s="388">
        <f>IFERROR($E278*SUMIF('Daily Log'!$BG$18:$BG$1017,$B278,'Daily Log'!$BH$18:$BH$1017),0)</f>
        <v>0</v>
      </c>
      <c r="AA278" s="388">
        <f>IFERROR($E278*SUMIF('Daily Log'!$BJ$18:$BJ$1017,$B278,'Daily Log'!$BK$18:$BK$1017),0)</f>
        <v>0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0</v>
      </c>
      <c r="AE278" s="388">
        <f>IFERROR($E278*SUMIF('Daily Log'!$BV$18:$BV$1017,$B278,'Daily Log'!$BW$18:$BW$1017),0)</f>
        <v>0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0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0</v>
      </c>
      <c r="G279" s="388">
        <f>IFERROR($E279*SUMIF('Daily Log'!$B$18:$B$1017,$B279,'Daily Log'!$C$18:$C$1017),0)</f>
        <v>0</v>
      </c>
      <c r="H279" s="388">
        <f>IFERROR($E279*SUMIF('Daily Log'!$E$18:$E$1017,$B279,'Daily Log'!$F$18:$F$1017),0)</f>
        <v>0</v>
      </c>
      <c r="I279" s="388">
        <f>IFERROR($E279*SUMIF('Daily Log'!$H$18:$H$1017,$B279,'Daily Log'!$I$18:$I$1017),0)</f>
        <v>0</v>
      </c>
      <c r="J279" s="388">
        <f>IFERROR($E279*SUMIF('Daily Log'!$K$18:$K$1017,$B279,'Daily Log'!$L$18:$L$1017),0)</f>
        <v>0</v>
      </c>
      <c r="K279" s="388">
        <f>IFERROR($E279*SUMIF('Daily Log'!$N$18:$N$1017,$B279,'Daily Log'!$O$18:$O$1017),0)</f>
        <v>0</v>
      </c>
      <c r="L279" s="388">
        <f>IFERROR($E279*SUMIF('Daily Log'!$Q$18:$Q$1017,$B279,'Daily Log'!$R$18:$R$1017),0)</f>
        <v>0</v>
      </c>
      <c r="M279" s="388">
        <f>IFERROR($E279*SUMIF('Daily Log'!$T$18:$T$1017,$B279,'Daily Log'!$U$18:$U$1017),0)</f>
        <v>0</v>
      </c>
      <c r="N279" s="388">
        <f>IFERROR($E279*SUMIF('Daily Log'!$W$18:$W$1017,$B279,'Daily Log'!$X$18:$X$1017),0)</f>
        <v>0</v>
      </c>
      <c r="O279" s="388">
        <f>IFERROR($E279*SUMIF('Daily Log'!$Z$18:$Z$1017,$B279,'Daily Log'!$AA$18:$AA$1017),0)</f>
        <v>0</v>
      </c>
      <c r="P279" s="388">
        <f>IFERROR($E279*SUMIF('Daily Log'!$AC$18:$AC$1017,$B279,'Daily Log'!$AD$18:$AD$1017),0)</f>
        <v>0</v>
      </c>
      <c r="Q279" s="388">
        <f>IFERROR($E279*SUMIF('Daily Log'!$AF$18:$AF$1017,$B279,'Daily Log'!$AG$18:$AG$1017),0)</f>
        <v>0</v>
      </c>
      <c r="R279" s="388">
        <f>IFERROR($E279*SUMIF('Daily Log'!$AI$18:$AI$1017,$B279,'Daily Log'!$AJ$18:$AJ$1017),0)</f>
        <v>0</v>
      </c>
      <c r="S279" s="388">
        <f>IFERROR($E279*SUMIF('Daily Log'!$AL$18:$AL$1017,$B279,'Daily Log'!$AM$18:$AM$1017),0)</f>
        <v>0</v>
      </c>
      <c r="T279" s="388">
        <f>IFERROR($E279*SUMIF('Daily Log'!$AO$18:$AO$1017,$B279,'Daily Log'!$AP$18:$AP$1017),0)</f>
        <v>0</v>
      </c>
      <c r="U279" s="388">
        <f>IFERROR($E279*SUMIF('Daily Log'!$AR$18:$AR$1017,$B279,'Daily Log'!$AS$18:$AS$1017),0)</f>
        <v>0</v>
      </c>
      <c r="V279" s="388">
        <f>IFERROR($E279*SUMIF('Daily Log'!$AU$18:$AU$1017,$B279,'Daily Log'!$AV$18:$AV$1017),0)</f>
        <v>0</v>
      </c>
      <c r="W279" s="388">
        <f>IFERROR($E279*SUMIF('Daily Log'!$AX$18:$AX$1017,$B279,'Daily Log'!$AY$18:$AY$1017),0)</f>
        <v>0</v>
      </c>
      <c r="X279" s="388">
        <f>IFERROR($E279*SUMIF('Daily Log'!$BA$18:$BA$1017,$B279,'Daily Log'!$BB$18:$BB$1017),0)</f>
        <v>0</v>
      </c>
      <c r="Y279" s="388">
        <f>IFERROR($E279*SUMIF('Daily Log'!$BD$18:$BD$1017,$B279,'Daily Log'!$BE$18:$BE$1017),0)</f>
        <v>0</v>
      </c>
      <c r="Z279" s="388">
        <f>IFERROR($E279*SUMIF('Daily Log'!$BG$18:$BG$1017,$B279,'Daily Log'!$BH$18:$BH$1017),0)</f>
        <v>0</v>
      </c>
      <c r="AA279" s="388">
        <f>IFERROR($E279*SUMIF('Daily Log'!$BJ$18:$BJ$1017,$B279,'Daily Log'!$BK$18:$BK$1017),0)</f>
        <v>0</v>
      </c>
      <c r="AB279" s="388">
        <f>IFERROR($E279*SUMIF('Daily Log'!$BM$18:$BM$1017,$B279,'Daily Log'!$BN$18:$BN$1017),0)</f>
        <v>0</v>
      </c>
      <c r="AC279" s="388">
        <f>IFERROR($E279*SUMIF('Daily Log'!$BP$18:$BP$1017,$B279,'Daily Log'!$BQ$18:$BQ$1017),0)</f>
        <v>0</v>
      </c>
      <c r="AD279" s="388">
        <f>IFERROR($E279*SUMIF('Daily Log'!$BS$18:$BS$1017,$B279,'Daily Log'!$BT$18:$BT$1017),0)</f>
        <v>0</v>
      </c>
      <c r="AE279" s="388">
        <f>IFERROR($E279*SUMIF('Daily Log'!$BV$18:$BV$1017,$B279,'Daily Log'!$BW$18:$BW$1017),0)</f>
        <v>0</v>
      </c>
      <c r="AF279" s="388">
        <f>IFERROR($E279*SUMIF('Daily Log'!$BY$18:$BY$1017,$B279,'Daily Log'!$BZ$18:$BZ$1017),0)</f>
        <v>0</v>
      </c>
      <c r="AG279" s="388">
        <f>IFERROR($E279*SUMIF('Daily Log'!$CB$18:$CB$1017,$B279,'Daily Log'!$CC$18:$CC$1017),0)</f>
        <v>0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0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0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0</v>
      </c>
      <c r="K280" s="388">
        <f>IFERROR($E280*SUMIF('Daily Log'!$N$18:$N$1017,$B280,'Daily Log'!$O$18:$O$1017),0)</f>
        <v>0</v>
      </c>
      <c r="L280" s="388">
        <f>IFERROR($E280*SUMIF('Daily Log'!$Q$18:$Q$1017,$B280,'Daily Log'!$R$18:$R$1017),0)</f>
        <v>0</v>
      </c>
      <c r="M280" s="388">
        <f>IFERROR($E280*SUMIF('Daily Log'!$T$18:$T$1017,$B280,'Daily Log'!$U$18:$U$1017),0)</f>
        <v>0</v>
      </c>
      <c r="N280" s="388">
        <f>IFERROR($E280*SUMIF('Daily Log'!$W$18:$W$1017,$B280,'Daily Log'!$X$18:$X$1017),0)</f>
        <v>0</v>
      </c>
      <c r="O280" s="388">
        <f>IFERROR($E280*SUMIF('Daily Log'!$Z$18:$Z$1017,$B280,'Daily Log'!$AA$18:$AA$1017),0)</f>
        <v>0</v>
      </c>
      <c r="P280" s="388">
        <f>IFERROR($E280*SUMIF('Daily Log'!$AC$18:$AC$1017,$B280,'Daily Log'!$AD$18:$AD$1017),0)</f>
        <v>0</v>
      </c>
      <c r="Q280" s="388">
        <f>IFERROR($E280*SUMIF('Daily Log'!$AF$18:$AF$1017,$B280,'Daily Log'!$AG$18:$AG$1017),0)</f>
        <v>0</v>
      </c>
      <c r="R280" s="388">
        <f>IFERROR($E280*SUMIF('Daily Log'!$AI$18:$AI$1017,$B280,'Daily Log'!$AJ$18:$AJ$1017),0)</f>
        <v>0</v>
      </c>
      <c r="S280" s="388">
        <f>IFERROR($E280*SUMIF('Daily Log'!$AL$18:$AL$1017,$B280,'Daily Log'!$AM$18:$AM$1017),0)</f>
        <v>0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0</v>
      </c>
      <c r="V280" s="388">
        <f>IFERROR($E280*SUMIF('Daily Log'!$AU$18:$AU$1017,$B280,'Daily Log'!$AV$18:$AV$1017),0)</f>
        <v>0</v>
      </c>
      <c r="W280" s="388">
        <f>IFERROR($E280*SUMIF('Daily Log'!$AX$18:$AX$1017,$B280,'Daily Log'!$AY$18:$AY$1017),0)</f>
        <v>0</v>
      </c>
      <c r="X280" s="388">
        <f>IFERROR($E280*SUMIF('Daily Log'!$BA$18:$BA$1017,$B280,'Daily Log'!$BB$18:$BB$1017),0)</f>
        <v>0</v>
      </c>
      <c r="Y280" s="388">
        <f>IFERROR($E280*SUMIF('Daily Log'!$BD$18:$BD$1017,$B280,'Daily Log'!$BE$18:$BE$1017),0)</f>
        <v>0</v>
      </c>
      <c r="Z280" s="388">
        <f>IFERROR($E280*SUMIF('Daily Log'!$BG$18:$BG$1017,$B280,'Daily Log'!$BH$18:$BH$1017),0)</f>
        <v>0</v>
      </c>
      <c r="AA280" s="388">
        <f>IFERROR($E280*SUMIF('Daily Log'!$BJ$18:$BJ$1017,$B280,'Daily Log'!$BK$18:$BK$1017),0)</f>
        <v>0</v>
      </c>
      <c r="AB280" s="388">
        <f>IFERROR($E280*SUMIF('Daily Log'!$BM$18:$BM$1017,$B280,'Daily Log'!$BN$18:$BN$1017),0)</f>
        <v>0</v>
      </c>
      <c r="AC280" s="388">
        <f>IFERROR($E280*SUMIF('Daily Log'!$BP$18:$BP$1017,$B280,'Daily Log'!$BQ$18:$BQ$1017),0)</f>
        <v>0</v>
      </c>
      <c r="AD280" s="388">
        <f>IFERROR($E280*SUMIF('Daily Log'!$BS$18:$BS$1017,$B280,'Daily Log'!$BT$18:$BT$1017),0)</f>
        <v>0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0</v>
      </c>
      <c r="AG280" s="388">
        <f>IFERROR($E280*SUMIF('Daily Log'!$CB$18:$CB$1017,$B280,'Daily Log'!$CC$18:$CC$1017),0)</f>
        <v>0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0</v>
      </c>
      <c r="G281" s="388">
        <f>IFERROR($E281*SUMIF('Daily Log'!$B$18:$B$1017,$B281,'Daily Log'!$C$18:$C$1017),0)</f>
        <v>0</v>
      </c>
      <c r="H281" s="388">
        <f>IFERROR($E281*SUMIF('Daily Log'!$E$18:$E$1017,$B281,'Daily Log'!$F$18:$F$1017),0)</f>
        <v>0</v>
      </c>
      <c r="I281" s="388">
        <f>IFERROR($E281*SUMIF('Daily Log'!$H$18:$H$1017,$B281,'Daily Log'!$I$18:$I$1017),0)</f>
        <v>0</v>
      </c>
      <c r="J281" s="388">
        <f>IFERROR($E281*SUMIF('Daily Log'!$K$18:$K$1017,$B281,'Daily Log'!$L$18:$L$1017),0)</f>
        <v>0</v>
      </c>
      <c r="K281" s="388">
        <f>IFERROR($E281*SUMIF('Daily Log'!$N$18:$N$1017,$B281,'Daily Log'!$O$18:$O$1017),0)</f>
        <v>0</v>
      </c>
      <c r="L281" s="388">
        <f>IFERROR($E281*SUMIF('Daily Log'!$Q$18:$Q$1017,$B281,'Daily Log'!$R$18:$R$1017),0)</f>
        <v>0</v>
      </c>
      <c r="M281" s="388">
        <f>IFERROR($E281*SUMIF('Daily Log'!$T$18:$T$1017,$B281,'Daily Log'!$U$18:$U$1017),0)</f>
        <v>0</v>
      </c>
      <c r="N281" s="388">
        <f>IFERROR($E281*SUMIF('Daily Log'!$W$18:$W$1017,$B281,'Daily Log'!$X$18:$X$1017),0)</f>
        <v>0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0</v>
      </c>
      <c r="Q281" s="388">
        <f>IFERROR($E281*SUMIF('Daily Log'!$AF$18:$AF$1017,$B281,'Daily Log'!$AG$18:$AG$1017),0)</f>
        <v>0</v>
      </c>
      <c r="R281" s="388">
        <f>IFERROR($E281*SUMIF('Daily Log'!$AI$18:$AI$1017,$B281,'Daily Log'!$AJ$18:$AJ$1017),0)</f>
        <v>0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0</v>
      </c>
      <c r="U281" s="388">
        <f>IFERROR($E281*SUMIF('Daily Log'!$AR$18:$AR$1017,$B281,'Daily Log'!$AS$18:$AS$1017),0)</f>
        <v>0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0</v>
      </c>
      <c r="Y281" s="388">
        <f>IFERROR($E281*SUMIF('Daily Log'!$BD$18:$BD$1017,$B281,'Daily Log'!$BE$18:$BE$1017),0)</f>
        <v>0</v>
      </c>
      <c r="Z281" s="388">
        <f>IFERROR($E281*SUMIF('Daily Log'!$BG$18:$BG$1017,$B281,'Daily Log'!$BH$18:$BH$1017),0)</f>
        <v>0</v>
      </c>
      <c r="AA281" s="388">
        <f>IFERROR($E281*SUMIF('Daily Log'!$BJ$18:$BJ$1017,$B281,'Daily Log'!$BK$18:$BK$1017),0)</f>
        <v>0</v>
      </c>
      <c r="AB281" s="388">
        <f>IFERROR($E281*SUMIF('Daily Log'!$BM$18:$BM$1017,$B281,'Daily Log'!$BN$18:$BN$1017),0)</f>
        <v>0</v>
      </c>
      <c r="AC281" s="388">
        <f>IFERROR($E281*SUMIF('Daily Log'!$BP$18:$BP$1017,$B281,'Daily Log'!$BQ$18:$BQ$1017),0)</f>
        <v>0</v>
      </c>
      <c r="AD281" s="388">
        <f>IFERROR($E281*SUMIF('Daily Log'!$BS$18:$BS$1017,$B281,'Daily Log'!$BT$18:$BT$1017),0)</f>
        <v>0</v>
      </c>
      <c r="AE281" s="388">
        <f>IFERROR($E281*SUMIF('Daily Log'!$BV$18:$BV$1017,$B281,'Daily Log'!$BW$18:$BW$1017),0)</f>
        <v>0</v>
      </c>
      <c r="AF281" s="388">
        <f>IFERROR($E281*SUMIF('Daily Log'!$BY$18:$BY$1017,$B281,'Daily Log'!$BZ$18:$BZ$1017),0)</f>
        <v>0</v>
      </c>
      <c r="AG281" s="388">
        <f>IFERROR($E281*SUMIF('Daily Log'!$CB$18:$CB$1017,$B281,'Daily Log'!$CC$18:$CC$1017),0)</f>
        <v>0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0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0</v>
      </c>
      <c r="K282" s="388">
        <f>IFERROR($E282*SUMIF('Daily Log'!$N$18:$N$1017,$B282,'Daily Log'!$O$18:$O$1017),0)</f>
        <v>0</v>
      </c>
      <c r="L282" s="388">
        <f>IFERROR($E282*SUMIF('Daily Log'!$Q$18:$Q$1017,$B282,'Daily Log'!$R$18:$R$1017),0)</f>
        <v>0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0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0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0</v>
      </c>
      <c r="Z282" s="388">
        <f>IFERROR($E282*SUMIF('Daily Log'!$BG$18:$BG$1017,$B282,'Daily Log'!$BH$18:$BH$1017),0)</f>
        <v>0</v>
      </c>
      <c r="AA282" s="388">
        <f>IFERROR($E282*SUMIF('Daily Log'!$BJ$18:$BJ$1017,$B282,'Daily Log'!$BK$18:$BK$1017),0)</f>
        <v>0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0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0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0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0</v>
      </c>
      <c r="J283" s="388">
        <f>IFERROR($E283*SUMIF('Daily Log'!$K$18:$K$1017,$B283,'Daily Log'!$L$18:$L$1017),0)</f>
        <v>0</v>
      </c>
      <c r="K283" s="388">
        <f>IFERROR($E283*SUMIF('Daily Log'!$N$18:$N$1017,$B283,'Daily Log'!$O$18:$O$1017),0)</f>
        <v>0</v>
      </c>
      <c r="L283" s="388">
        <f>IFERROR($E283*SUMIF('Daily Log'!$Q$18:$Q$1017,$B283,'Daily Log'!$R$18:$R$1017),0)</f>
        <v>0</v>
      </c>
      <c r="M283" s="388">
        <f>IFERROR($E283*SUMIF('Daily Log'!$T$18:$T$1017,$B283,'Daily Log'!$U$18:$U$1017),0)</f>
        <v>0</v>
      </c>
      <c r="N283" s="388">
        <f>IFERROR($E283*SUMIF('Daily Log'!$W$18:$W$1017,$B283,'Daily Log'!$X$18:$X$1017),0)</f>
        <v>0</v>
      </c>
      <c r="O283" s="388">
        <f>IFERROR($E283*SUMIF('Daily Log'!$Z$18:$Z$1017,$B283,'Daily Log'!$AA$18:$AA$1017),0)</f>
        <v>0</v>
      </c>
      <c r="P283" s="388">
        <f>IFERROR($E283*SUMIF('Daily Log'!$AC$18:$AC$1017,$B283,'Daily Log'!$AD$18:$AD$1017),0)</f>
        <v>0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0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0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0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0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0</v>
      </c>
      <c r="G284" s="388">
        <f>IFERROR($E284*SUMIF('Daily Log'!$B$18:$B$1017,$B284,'Daily Log'!$C$18:$C$1017),0)</f>
        <v>0</v>
      </c>
      <c r="H284" s="388">
        <f>IFERROR($E284*SUMIF('Daily Log'!$E$18:$E$1017,$B284,'Daily Log'!$F$18:$F$1017),0)</f>
        <v>0</v>
      </c>
      <c r="I284" s="388">
        <f>IFERROR($E284*SUMIF('Daily Log'!$H$18:$H$1017,$B284,'Daily Log'!$I$18:$I$1017),0)</f>
        <v>0</v>
      </c>
      <c r="J284" s="388">
        <f>IFERROR($E284*SUMIF('Daily Log'!$K$18:$K$1017,$B284,'Daily Log'!$L$18:$L$1017),0)</f>
        <v>0</v>
      </c>
      <c r="K284" s="388">
        <f>IFERROR($E284*SUMIF('Daily Log'!$N$18:$N$1017,$B284,'Daily Log'!$O$18:$O$1017),0)</f>
        <v>0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0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0</v>
      </c>
      <c r="P284" s="388">
        <f>IFERROR($E284*SUMIF('Daily Log'!$AC$18:$AC$1017,$B284,'Daily Log'!$AD$18:$AD$1017),0)</f>
        <v>0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0</v>
      </c>
      <c r="T284" s="388">
        <f>IFERROR($E284*SUMIF('Daily Log'!$AO$18:$AO$1017,$B284,'Daily Log'!$AP$18:$AP$1017),0)</f>
        <v>0</v>
      </c>
      <c r="U284" s="388">
        <f>IFERROR($E284*SUMIF('Daily Log'!$AR$18:$AR$1017,$B284,'Daily Log'!$AS$18:$AS$1017),0)</f>
        <v>0</v>
      </c>
      <c r="V284" s="388">
        <f>IFERROR($E284*SUMIF('Daily Log'!$AU$18:$AU$1017,$B284,'Daily Log'!$AV$18:$AV$1017),0)</f>
        <v>0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0</v>
      </c>
      <c r="Z284" s="388">
        <f>IFERROR($E284*SUMIF('Daily Log'!$BG$18:$BG$1017,$B284,'Daily Log'!$BH$18:$BH$1017),0)</f>
        <v>0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0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0</v>
      </c>
      <c r="AF284" s="388">
        <f>IFERROR($E284*SUMIF('Daily Log'!$BY$18:$BY$1017,$B284,'Daily Log'!$BZ$18:$BZ$1017),0)</f>
        <v>0</v>
      </c>
      <c r="AG284" s="388">
        <f>IFERROR($E284*SUMIF('Daily Log'!$CB$18:$CB$1017,$B284,'Daily Log'!$CC$18:$CC$1017),0)</f>
        <v>0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0</v>
      </c>
      <c r="G285" s="388">
        <f>IFERROR($E285*SUMIF('Daily Log'!$B$18:$B$1017,$B285,'Daily Log'!$C$18:$C$1017),0)</f>
        <v>0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0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0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0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0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0</v>
      </c>
      <c r="J286" s="388">
        <f>IFERROR($E286*SUMIF('Daily Log'!$K$18:$K$1017,$B286,'Daily Log'!$L$18:$L$1017),0)</f>
        <v>0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0</v>
      </c>
      <c r="M286" s="388">
        <f>IFERROR($E286*SUMIF('Daily Log'!$T$18:$T$1017,$B286,'Daily Log'!$U$18:$U$1017),0)</f>
        <v>0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0</v>
      </c>
      <c r="W286" s="388">
        <f>IFERROR($E286*SUMIF('Daily Log'!$AX$18:$AX$1017,$B286,'Daily Log'!$AY$18:$AY$1017),0)</f>
        <v>0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0</v>
      </c>
      <c r="Z286" s="388">
        <f>IFERROR($E286*SUMIF('Daily Log'!$BG$18:$BG$1017,$B286,'Daily Log'!$BH$18:$BH$1017),0)</f>
        <v>0</v>
      </c>
      <c r="AA286" s="388">
        <f>IFERROR($E286*SUMIF('Daily Log'!$BJ$18:$BJ$1017,$B286,'Daily Log'!$BK$18:$BK$1017),0)</f>
        <v>0</v>
      </c>
      <c r="AB286" s="388">
        <f>IFERROR($E286*SUMIF('Daily Log'!$BM$18:$BM$1017,$B286,'Daily Log'!$BN$18:$BN$1017),0)</f>
        <v>0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0</v>
      </c>
      <c r="AE286" s="388">
        <f>IFERROR($E286*SUMIF('Daily Log'!$BV$18:$BV$1017,$B286,'Daily Log'!$BW$18:$BW$1017),0)</f>
        <v>0</v>
      </c>
      <c r="AF286" s="388">
        <f>IFERROR($E286*SUMIF('Daily Log'!$BY$18:$BY$1017,$B286,'Daily Log'!$BZ$18:$BZ$1017),0)</f>
        <v>0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0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0</v>
      </c>
      <c r="I287" s="388">
        <f>IFERROR($E287*SUMIF('Daily Log'!$H$18:$H$1017,$B287,'Daily Log'!$I$18:$I$1017),0)</f>
        <v>0</v>
      </c>
      <c r="J287" s="388">
        <f>IFERROR($E287*SUMIF('Daily Log'!$K$18:$K$1017,$B287,'Daily Log'!$L$18:$L$1017),0)</f>
        <v>0</v>
      </c>
      <c r="K287" s="388">
        <f>IFERROR($E287*SUMIF('Daily Log'!$N$18:$N$1017,$B287,'Daily Log'!$O$18:$O$1017),0)</f>
        <v>0</v>
      </c>
      <c r="L287" s="388">
        <f>IFERROR($E287*SUMIF('Daily Log'!$Q$18:$Q$1017,$B287,'Daily Log'!$R$18:$R$1017),0)</f>
        <v>0</v>
      </c>
      <c r="M287" s="388">
        <f>IFERROR($E287*SUMIF('Daily Log'!$T$18:$T$1017,$B287,'Daily Log'!$U$18:$U$1017),0)</f>
        <v>0</v>
      </c>
      <c r="N287" s="388">
        <f>IFERROR($E287*SUMIF('Daily Log'!$W$18:$W$1017,$B287,'Daily Log'!$X$18:$X$1017),0)</f>
        <v>0</v>
      </c>
      <c r="O287" s="388">
        <f>IFERROR($E287*SUMIF('Daily Log'!$Z$18:$Z$1017,$B287,'Daily Log'!$AA$18:$AA$1017),0)</f>
        <v>0</v>
      </c>
      <c r="P287" s="388">
        <f>IFERROR($E287*SUMIF('Daily Log'!$AC$18:$AC$1017,$B287,'Daily Log'!$AD$18:$AD$1017),0)</f>
        <v>0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0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0</v>
      </c>
      <c r="U287" s="388">
        <f>IFERROR($E287*SUMIF('Daily Log'!$AR$18:$AR$1017,$B287,'Daily Log'!$AS$18:$AS$1017),0)</f>
        <v>0</v>
      </c>
      <c r="V287" s="388">
        <f>IFERROR($E287*SUMIF('Daily Log'!$AU$18:$AU$1017,$B287,'Daily Log'!$AV$18:$AV$1017),0)</f>
        <v>0</v>
      </c>
      <c r="W287" s="388">
        <f>IFERROR($E287*SUMIF('Daily Log'!$AX$18:$AX$1017,$B287,'Daily Log'!$AY$18:$AY$1017),0)</f>
        <v>0</v>
      </c>
      <c r="X287" s="388">
        <f>IFERROR($E287*SUMIF('Daily Log'!$BA$18:$BA$1017,$B287,'Daily Log'!$BB$18:$BB$1017),0)</f>
        <v>0</v>
      </c>
      <c r="Y287" s="388">
        <f>IFERROR($E287*SUMIF('Daily Log'!$BD$18:$BD$1017,$B287,'Daily Log'!$BE$18:$BE$1017),0)</f>
        <v>0</v>
      </c>
      <c r="Z287" s="388">
        <f>IFERROR($E287*SUMIF('Daily Log'!$BG$18:$BG$1017,$B287,'Daily Log'!$BH$18:$BH$1017),0)</f>
        <v>0</v>
      </c>
      <c r="AA287" s="388">
        <f>IFERROR($E287*SUMIF('Daily Log'!$BJ$18:$BJ$1017,$B287,'Daily Log'!$BK$18:$BK$1017),0)</f>
        <v>0</v>
      </c>
      <c r="AB287" s="388">
        <f>IFERROR($E287*SUMIF('Daily Log'!$BM$18:$BM$1017,$B287,'Daily Log'!$BN$18:$BN$1017),0)</f>
        <v>0</v>
      </c>
      <c r="AC287" s="388">
        <f>IFERROR($E287*SUMIF('Daily Log'!$BP$18:$BP$1017,$B287,'Daily Log'!$BQ$18:$BQ$1017),0)</f>
        <v>0</v>
      </c>
      <c r="AD287" s="388">
        <f>IFERROR($E287*SUMIF('Daily Log'!$BS$18:$BS$1017,$B287,'Daily Log'!$BT$18:$BT$1017),0)</f>
        <v>0</v>
      </c>
      <c r="AE287" s="388">
        <f>IFERROR($E287*SUMIF('Daily Log'!$BV$18:$BV$1017,$B287,'Daily Log'!$BW$18:$BW$1017),0)</f>
        <v>0</v>
      </c>
      <c r="AF287" s="388">
        <f>IFERROR($E287*SUMIF('Daily Log'!$BY$18:$BY$1017,$B287,'Daily Log'!$BZ$18:$BZ$1017),0)</f>
        <v>0</v>
      </c>
      <c r="AG287" s="388">
        <f>IFERROR($E287*SUMIF('Daily Log'!$CB$18:$CB$1017,$B287,'Daily Log'!$CC$18:$CC$1017),0)</f>
        <v>0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0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0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0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0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0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0</v>
      </c>
      <c r="V288" s="388">
        <f>IFERROR($E288*SUMIF('Daily Log'!$AU$18:$AU$1017,$B288,'Daily Log'!$AV$18:$AV$1017),0)</f>
        <v>0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0</v>
      </c>
      <c r="Z288" s="388">
        <f>IFERROR($E288*SUMIF('Daily Log'!$BG$18:$BG$1017,$B288,'Daily Log'!$BH$18:$BH$1017),0)</f>
        <v>0</v>
      </c>
      <c r="AA288" s="388">
        <f>IFERROR($E288*SUMIF('Daily Log'!$BJ$18:$BJ$1017,$B288,'Daily Log'!$BK$18:$BK$1017),0)</f>
        <v>0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0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0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0</v>
      </c>
      <c r="G289" s="388">
        <f>IFERROR($E289*SUMIF('Daily Log'!$B$18:$B$1017,$B289,'Daily Log'!$C$18:$C$1017),0)</f>
        <v>0</v>
      </c>
      <c r="H289" s="388">
        <f>IFERROR($E289*SUMIF('Daily Log'!$E$18:$E$1017,$B289,'Daily Log'!$F$18:$F$1017),0)</f>
        <v>0</v>
      </c>
      <c r="I289" s="388">
        <f>IFERROR($E289*SUMIF('Daily Log'!$H$18:$H$1017,$B289,'Daily Log'!$I$18:$I$1017),0)</f>
        <v>0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0</v>
      </c>
      <c r="L289" s="388">
        <f>IFERROR($E289*SUMIF('Daily Log'!$Q$18:$Q$1017,$B289,'Daily Log'!$R$18:$R$1017),0)</f>
        <v>0</v>
      </c>
      <c r="M289" s="388">
        <f>IFERROR($E289*SUMIF('Daily Log'!$T$18:$T$1017,$B289,'Daily Log'!$U$18:$U$1017),0)</f>
        <v>0</v>
      </c>
      <c r="N289" s="388">
        <f>IFERROR($E289*SUMIF('Daily Log'!$W$18:$W$1017,$B289,'Daily Log'!$X$18:$X$1017),0)</f>
        <v>0</v>
      </c>
      <c r="O289" s="388">
        <f>IFERROR($E289*SUMIF('Daily Log'!$Z$18:$Z$1017,$B289,'Daily Log'!$AA$18:$AA$1017),0)</f>
        <v>0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0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0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0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0</v>
      </c>
      <c r="Z289" s="388">
        <f>IFERROR($E289*SUMIF('Daily Log'!$BG$18:$BG$1017,$B289,'Daily Log'!$BH$18:$BH$1017),0)</f>
        <v>0</v>
      </c>
      <c r="AA289" s="388">
        <f>IFERROR($E289*SUMIF('Daily Log'!$BJ$18:$BJ$1017,$B289,'Daily Log'!$BK$18:$BK$1017),0)</f>
        <v>0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0</v>
      </c>
      <c r="AF289" s="388">
        <f>IFERROR($E289*SUMIF('Daily Log'!$BY$18:$BY$1017,$B289,'Daily Log'!$BZ$18:$BZ$1017),0)</f>
        <v>0</v>
      </c>
      <c r="AG289" s="388">
        <f>IFERROR($E289*SUMIF('Daily Log'!$CB$18:$CB$1017,$B289,'Daily Log'!$CC$18:$CC$1017),0)</f>
        <v>0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0</v>
      </c>
      <c r="G291" s="388">
        <f>IFERROR($E291*SUMIF('Daily Log'!$B$18:$B$1017,$B291,'Daily Log'!$C$18:$C$1017),0)</f>
        <v>0</v>
      </c>
      <c r="H291" s="388">
        <f>IFERROR($E291*SUMIF('Daily Log'!$E$18:$E$1017,$B291,'Daily Log'!$F$18:$F$1017),0)</f>
        <v>0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0</v>
      </c>
      <c r="K291" s="388">
        <f>IFERROR($E291*SUMIF('Daily Log'!$N$18:$N$1017,$B291,'Daily Log'!$O$18:$O$1017),0)</f>
        <v>0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0</v>
      </c>
      <c r="N291" s="388">
        <f>IFERROR($E291*SUMIF('Daily Log'!$W$18:$W$1017,$B291,'Daily Log'!$X$18:$X$1017),0)</f>
        <v>0</v>
      </c>
      <c r="O291" s="388">
        <f>IFERROR($E291*SUMIF('Daily Log'!$Z$18:$Z$1017,$B291,'Daily Log'!$AA$18:$AA$1017),0)</f>
        <v>0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0</v>
      </c>
      <c r="R291" s="388">
        <f>IFERROR($E291*SUMIF('Daily Log'!$AI$18:$AI$1017,$B291,'Daily Log'!$AJ$18:$AJ$1017),0)</f>
        <v>0</v>
      </c>
      <c r="S291" s="388">
        <f>IFERROR($E291*SUMIF('Daily Log'!$AL$18:$AL$1017,$B291,'Daily Log'!$AM$18:$AM$1017),0)</f>
        <v>0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0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0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0</v>
      </c>
      <c r="AA291" s="388">
        <f>IFERROR($E291*SUMIF('Daily Log'!$BJ$18:$BJ$1017,$B291,'Daily Log'!$BK$18:$BK$1017),0)</f>
        <v>0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0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0</v>
      </c>
      <c r="AF291" s="388">
        <f>IFERROR($E291*SUMIF('Daily Log'!$BY$18:$BY$1017,$B291,'Daily Log'!$BZ$18:$BZ$1017),0)</f>
        <v>0</v>
      </c>
      <c r="AG291" s="388">
        <f>IFERROR($E291*SUMIF('Daily Log'!$CB$18:$CB$1017,$B291,'Daily Log'!$CC$18:$CC$1017),0)</f>
        <v>0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0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0</v>
      </c>
      <c r="J292" s="388">
        <f>IFERROR($E292*SUMIF('Daily Log'!$K$18:$K$1017,$B292,'Daily Log'!$L$18:$L$1017),0)</f>
        <v>0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0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0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0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0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0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0</v>
      </c>
      <c r="G293" s="388">
        <f>IFERROR($E293*SUMIF('Daily Log'!$B$18:$B$1017,$B293,'Daily Log'!$C$18:$C$1017),0)</f>
        <v>0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0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0</v>
      </c>
      <c r="P293" s="388">
        <f>IFERROR($E293*SUMIF('Daily Log'!$AC$18:$AC$1017,$B293,'Daily Log'!$AD$18:$AD$1017),0)</f>
        <v>0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0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0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0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0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0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0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0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0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0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0</v>
      </c>
      <c r="W295" s="388">
        <f>IFERROR($E295*SUMIF('Daily Log'!$AX$18:$AX$1017,$B295,'Daily Log'!$AY$18:$AY$1017),0)</f>
        <v>0</v>
      </c>
      <c r="X295" s="388">
        <f>IFERROR($E295*SUMIF('Daily Log'!$BA$18:$BA$1017,$B295,'Daily Log'!$BB$18:$BB$1017),0)</f>
        <v>0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0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0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0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0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0</v>
      </c>
      <c r="U296" s="388">
        <f>IFERROR($E296*SUMIF('Daily Log'!$AR$18:$AR$1017,$B296,'Daily Log'!$AS$18:$AS$1017),0)</f>
        <v>0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0</v>
      </c>
      <c r="AA296" s="388">
        <f>IFERROR($E296*SUMIF('Daily Log'!$BJ$18:$BJ$1017,$B296,'Daily Log'!$BK$18:$BK$1017),0)</f>
        <v>0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0</v>
      </c>
      <c r="AD296" s="388">
        <f>IFERROR($E296*SUMIF('Daily Log'!$BS$18:$BS$1017,$B296,'Daily Log'!$BT$18:$BT$1017),0)</f>
        <v>0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0</v>
      </c>
      <c r="AG296" s="388">
        <f>IFERROR($E296*SUMIF('Daily Log'!$CB$18:$CB$1017,$B296,'Daily Log'!$CC$18:$CC$1017),0)</f>
        <v>0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0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0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0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0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0</v>
      </c>
      <c r="K300" s="388">
        <f>IFERROR($E300*SUMIF('Daily Log'!$N$18:$N$1017,$B300,'Daily Log'!$O$18:$O$1017),0)</f>
        <v>0</v>
      </c>
      <c r="L300" s="388">
        <f>IFERROR($E300*SUMIF('Daily Log'!$Q$18:$Q$1017,$B300,'Daily Log'!$R$18:$R$1017),0)</f>
        <v>0</v>
      </c>
      <c r="M300" s="388">
        <f>IFERROR($E300*SUMIF('Daily Log'!$T$18:$T$1017,$B300,'Daily Log'!$U$18:$U$1017),0)</f>
        <v>0</v>
      </c>
      <c r="N300" s="388">
        <f>IFERROR($E300*SUMIF('Daily Log'!$W$18:$W$1017,$B300,'Daily Log'!$X$18:$X$1017),0)</f>
        <v>0</v>
      </c>
      <c r="O300" s="388">
        <f>IFERROR($E300*SUMIF('Daily Log'!$Z$18:$Z$1017,$B300,'Daily Log'!$AA$18:$AA$1017),0)</f>
        <v>0</v>
      </c>
      <c r="P300" s="388">
        <f>IFERROR($E300*SUMIF('Daily Log'!$AC$18:$AC$1017,$B300,'Daily Log'!$AD$18:$AD$1017),0)</f>
        <v>0</v>
      </c>
      <c r="Q300" s="388">
        <f>IFERROR($E300*SUMIF('Daily Log'!$AF$18:$AF$1017,$B300,'Daily Log'!$AG$18:$AG$1017),0)</f>
        <v>0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0</v>
      </c>
      <c r="AA300" s="388">
        <f>IFERROR($E300*SUMIF('Daily Log'!$BJ$18:$BJ$1017,$B300,'Daily Log'!$BK$18:$BK$1017),0)</f>
        <v>0</v>
      </c>
      <c r="AB300" s="388">
        <f>IFERROR($E300*SUMIF('Daily Log'!$BM$18:$BM$1017,$B300,'Daily Log'!$BN$18:$BN$1017),0)</f>
        <v>0</v>
      </c>
      <c r="AC300" s="388">
        <f>IFERROR($E300*SUMIF('Daily Log'!$BP$18:$BP$1017,$B300,'Daily Log'!$BQ$18:$BQ$1017),0)</f>
        <v>0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0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0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0</v>
      </c>
      <c r="G301" s="388">
        <f>IFERROR($E301*SUMIF('Daily Log'!$B$18:$B$1017,$B301,'Daily Log'!$C$18:$C$1017),0)</f>
        <v>0</v>
      </c>
      <c r="H301" s="388">
        <f>IFERROR($E301*SUMIF('Daily Log'!$E$18:$E$1017,$B301,'Daily Log'!$F$18:$F$1017),0)</f>
        <v>0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0</v>
      </c>
      <c r="K301" s="388">
        <f>IFERROR($E301*SUMIF('Daily Log'!$N$18:$N$1017,$B301,'Daily Log'!$O$18:$O$1017),0)</f>
        <v>0</v>
      </c>
      <c r="L301" s="388">
        <f>IFERROR($E301*SUMIF('Daily Log'!$Q$18:$Q$1017,$B301,'Daily Log'!$R$18:$R$1017),0)</f>
        <v>0</v>
      </c>
      <c r="M301" s="388">
        <f>IFERROR($E301*SUMIF('Daily Log'!$T$18:$T$1017,$B301,'Daily Log'!$U$18:$U$1017),0)</f>
        <v>0</v>
      </c>
      <c r="N301" s="388">
        <f>IFERROR($E301*SUMIF('Daily Log'!$W$18:$W$1017,$B301,'Daily Log'!$X$18:$X$1017),0)</f>
        <v>0</v>
      </c>
      <c r="O301" s="388">
        <f>IFERROR($E301*SUMIF('Daily Log'!$Z$18:$Z$1017,$B301,'Daily Log'!$AA$18:$AA$1017),0)</f>
        <v>0</v>
      </c>
      <c r="P301" s="388">
        <f>IFERROR($E301*SUMIF('Daily Log'!$AC$18:$AC$1017,$B301,'Daily Log'!$AD$18:$AD$1017),0)</f>
        <v>0</v>
      </c>
      <c r="Q301" s="388">
        <f>IFERROR($E301*SUMIF('Daily Log'!$AF$18:$AF$1017,$B301,'Daily Log'!$AG$18:$AG$1017),0)</f>
        <v>0</v>
      </c>
      <c r="R301" s="388">
        <f>IFERROR($E301*SUMIF('Daily Log'!$AI$18:$AI$1017,$B301,'Daily Log'!$AJ$18:$AJ$1017),0)</f>
        <v>0</v>
      </c>
      <c r="S301" s="388">
        <f>IFERROR($E301*SUMIF('Daily Log'!$AL$18:$AL$1017,$B301,'Daily Log'!$AM$18:$AM$1017),0)</f>
        <v>0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0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0</v>
      </c>
      <c r="X301" s="388">
        <f>IFERROR($E301*SUMIF('Daily Log'!$BA$18:$BA$1017,$B301,'Daily Log'!$BB$18:$BB$1017),0)</f>
        <v>0</v>
      </c>
      <c r="Y301" s="388">
        <f>IFERROR($E301*SUMIF('Daily Log'!$BD$18:$BD$1017,$B301,'Daily Log'!$BE$18:$BE$1017),0)</f>
        <v>0</v>
      </c>
      <c r="Z301" s="388">
        <f>IFERROR($E301*SUMIF('Daily Log'!$BG$18:$BG$1017,$B301,'Daily Log'!$BH$18:$BH$1017),0)</f>
        <v>0</v>
      </c>
      <c r="AA301" s="388">
        <f>IFERROR($E301*SUMIF('Daily Log'!$BJ$18:$BJ$1017,$B301,'Daily Log'!$BK$18:$BK$1017),0)</f>
        <v>0</v>
      </c>
      <c r="AB301" s="388">
        <f>IFERROR($E301*SUMIF('Daily Log'!$BM$18:$BM$1017,$B301,'Daily Log'!$BN$18:$BN$1017),0)</f>
        <v>0</v>
      </c>
      <c r="AC301" s="388">
        <f>IFERROR($E301*SUMIF('Daily Log'!$BP$18:$BP$1017,$B301,'Daily Log'!$BQ$18:$BQ$1017),0)</f>
        <v>0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0</v>
      </c>
      <c r="AG301" s="388">
        <f>IFERROR($E301*SUMIF('Daily Log'!$CB$18:$CB$1017,$B301,'Daily Log'!$CC$18:$CC$1017),0)</f>
        <v>0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0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0</v>
      </c>
      <c r="J302" s="388">
        <f>IFERROR($E302*SUMIF('Daily Log'!$K$18:$K$1017,$B302,'Daily Log'!$L$18:$L$1017),0)</f>
        <v>0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0</v>
      </c>
      <c r="Q302" s="388">
        <f>IFERROR($E302*SUMIF('Daily Log'!$AF$18:$AF$1017,$B302,'Daily Log'!$AG$18:$AG$1017),0)</f>
        <v>0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0</v>
      </c>
      <c r="AD302" s="388">
        <f>IFERROR($E302*SUMIF('Daily Log'!$BS$18:$BS$1017,$B302,'Daily Log'!$BT$18:$BT$1017),0)</f>
        <v>0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0</v>
      </c>
      <c r="G303" s="388">
        <f>IFERROR($E303*SUMIF('Daily Log'!$B$18:$B$1017,$B303,'Daily Log'!$C$18:$C$1017),0)</f>
        <v>0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0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0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0</v>
      </c>
      <c r="G305" s="388">
        <f>IFERROR($E305*SUMIF('Daily Log'!$B$18:$B$1017,$B305,'Daily Log'!$C$18:$C$1017),0)</f>
        <v>0</v>
      </c>
      <c r="H305" s="388">
        <f>IFERROR($E305*SUMIF('Daily Log'!$E$18:$E$1017,$B305,'Daily Log'!$F$18:$F$1017),0)</f>
        <v>0</v>
      </c>
      <c r="I305" s="388">
        <f>IFERROR($E305*SUMIF('Daily Log'!$H$18:$H$1017,$B305,'Daily Log'!$I$18:$I$1017),0)</f>
        <v>0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0</v>
      </c>
      <c r="L305" s="388">
        <f>IFERROR($E305*SUMIF('Daily Log'!$Q$18:$Q$1017,$B305,'Daily Log'!$R$18:$R$1017),0)</f>
        <v>0</v>
      </c>
      <c r="M305" s="388">
        <f>IFERROR($E305*SUMIF('Daily Log'!$T$18:$T$1017,$B305,'Daily Log'!$U$18:$U$1017),0)</f>
        <v>0</v>
      </c>
      <c r="N305" s="388">
        <f>IFERROR($E305*SUMIF('Daily Log'!$W$18:$W$1017,$B305,'Daily Log'!$X$18:$X$1017),0)</f>
        <v>0</v>
      </c>
      <c r="O305" s="388">
        <f>IFERROR($E305*SUMIF('Daily Log'!$Z$18:$Z$1017,$B305,'Daily Log'!$AA$18:$AA$1017),0)</f>
        <v>0</v>
      </c>
      <c r="P305" s="388">
        <f>IFERROR($E305*SUMIF('Daily Log'!$AC$18:$AC$1017,$B305,'Daily Log'!$AD$18:$AD$1017),0)</f>
        <v>0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0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0</v>
      </c>
      <c r="V305" s="388">
        <f>IFERROR($E305*SUMIF('Daily Log'!$AU$18:$AU$1017,$B305,'Daily Log'!$AV$18:$AV$1017),0)</f>
        <v>0</v>
      </c>
      <c r="W305" s="388">
        <f>IFERROR($E305*SUMIF('Daily Log'!$AX$18:$AX$1017,$B305,'Daily Log'!$AY$18:$AY$1017),0)</f>
        <v>0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0</v>
      </c>
      <c r="Z305" s="388">
        <f>IFERROR($E305*SUMIF('Daily Log'!$BG$18:$BG$1017,$B305,'Daily Log'!$BH$18:$BH$1017),0)</f>
        <v>0</v>
      </c>
      <c r="AA305" s="388">
        <f>IFERROR($E305*SUMIF('Daily Log'!$BJ$18:$BJ$1017,$B305,'Daily Log'!$BK$18:$BK$1017),0)</f>
        <v>0</v>
      </c>
      <c r="AB305" s="388">
        <f>IFERROR($E305*SUMIF('Daily Log'!$BM$18:$BM$1017,$B305,'Daily Log'!$BN$18:$BN$1017),0)</f>
        <v>0</v>
      </c>
      <c r="AC305" s="388">
        <f>IFERROR($E305*SUMIF('Daily Log'!$BP$18:$BP$1017,$B305,'Daily Log'!$BQ$18:$BQ$1017),0)</f>
        <v>0</v>
      </c>
      <c r="AD305" s="388">
        <f>IFERROR($E305*SUMIF('Daily Log'!$BS$18:$BS$1017,$B305,'Daily Log'!$BT$18:$BT$1017),0)</f>
        <v>0</v>
      </c>
      <c r="AE305" s="388">
        <f>IFERROR($E305*SUMIF('Daily Log'!$BV$18:$BV$1017,$B305,'Daily Log'!$BW$18:$BW$1017),0)</f>
        <v>0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0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0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0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0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0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0</v>
      </c>
      <c r="W306" s="388">
        <f>IFERROR($E306*SUMIF('Daily Log'!$AX$18:$AX$1017,$B306,'Daily Log'!$AY$18:$AY$1017),0)</f>
        <v>0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0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0</v>
      </c>
      <c r="AB306" s="388">
        <f>IFERROR($E306*SUMIF('Daily Log'!$BM$18:$BM$1017,$B306,'Daily Log'!$BN$18:$BN$1017),0)</f>
        <v>0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0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0</v>
      </c>
      <c r="G307" s="388">
        <f>IFERROR($E307*SUMIF('Daily Log'!$B$18:$B$1017,$B307,'Daily Log'!$C$18:$C$1017),0)</f>
        <v>0</v>
      </c>
      <c r="H307" s="388">
        <f>IFERROR($E307*SUMIF('Daily Log'!$E$18:$E$1017,$B307,'Daily Log'!$F$18:$F$1017),0)</f>
        <v>0</v>
      </c>
      <c r="I307" s="388">
        <f>IFERROR($E307*SUMIF('Daily Log'!$H$18:$H$1017,$B307,'Daily Log'!$I$18:$I$1017),0)</f>
        <v>0</v>
      </c>
      <c r="J307" s="388">
        <f>IFERROR($E307*SUMIF('Daily Log'!$K$18:$K$1017,$B307,'Daily Log'!$L$18:$L$1017),0)</f>
        <v>0</v>
      </c>
      <c r="K307" s="388">
        <f>IFERROR($E307*SUMIF('Daily Log'!$N$18:$N$1017,$B307,'Daily Log'!$O$18:$O$1017),0)</f>
        <v>0</v>
      </c>
      <c r="L307" s="388">
        <f>IFERROR($E307*SUMIF('Daily Log'!$Q$18:$Q$1017,$B307,'Daily Log'!$R$18:$R$1017),0)</f>
        <v>0</v>
      </c>
      <c r="M307" s="388">
        <f>IFERROR($E307*SUMIF('Daily Log'!$T$18:$T$1017,$B307,'Daily Log'!$U$18:$U$1017),0)</f>
        <v>0</v>
      </c>
      <c r="N307" s="388">
        <f>IFERROR($E307*SUMIF('Daily Log'!$W$18:$W$1017,$B307,'Daily Log'!$X$18:$X$1017),0)</f>
        <v>0</v>
      </c>
      <c r="O307" s="388">
        <f>IFERROR($E307*SUMIF('Daily Log'!$Z$18:$Z$1017,$B307,'Daily Log'!$AA$18:$AA$1017),0)</f>
        <v>0</v>
      </c>
      <c r="P307" s="388">
        <f>IFERROR($E307*SUMIF('Daily Log'!$AC$18:$AC$1017,$B307,'Daily Log'!$AD$18:$AD$1017),0)</f>
        <v>0</v>
      </c>
      <c r="Q307" s="388">
        <f>IFERROR($E307*SUMIF('Daily Log'!$AF$18:$AF$1017,$B307,'Daily Log'!$AG$18:$AG$1017),0)</f>
        <v>0</v>
      </c>
      <c r="R307" s="388">
        <f>IFERROR($E307*SUMIF('Daily Log'!$AI$18:$AI$1017,$B307,'Daily Log'!$AJ$18:$AJ$1017),0)</f>
        <v>0</v>
      </c>
      <c r="S307" s="388">
        <f>IFERROR($E307*SUMIF('Daily Log'!$AL$18:$AL$1017,$B307,'Daily Log'!$AM$18:$AM$1017),0)</f>
        <v>0</v>
      </c>
      <c r="T307" s="388">
        <f>IFERROR($E307*SUMIF('Daily Log'!$AO$18:$AO$1017,$B307,'Daily Log'!$AP$18:$AP$1017),0)</f>
        <v>0</v>
      </c>
      <c r="U307" s="388">
        <f>IFERROR($E307*SUMIF('Daily Log'!$AR$18:$AR$1017,$B307,'Daily Log'!$AS$18:$AS$1017),0)</f>
        <v>0</v>
      </c>
      <c r="V307" s="388">
        <f>IFERROR($E307*SUMIF('Daily Log'!$AU$18:$AU$1017,$B307,'Daily Log'!$AV$18:$AV$1017),0)</f>
        <v>0</v>
      </c>
      <c r="W307" s="388">
        <f>IFERROR($E307*SUMIF('Daily Log'!$AX$18:$AX$1017,$B307,'Daily Log'!$AY$18:$AY$1017),0)</f>
        <v>0</v>
      </c>
      <c r="X307" s="388">
        <f>IFERROR($E307*SUMIF('Daily Log'!$BA$18:$BA$1017,$B307,'Daily Log'!$BB$18:$BB$1017),0)</f>
        <v>0</v>
      </c>
      <c r="Y307" s="388">
        <f>IFERROR($E307*SUMIF('Daily Log'!$BD$18:$BD$1017,$B307,'Daily Log'!$BE$18:$BE$1017),0)</f>
        <v>0</v>
      </c>
      <c r="Z307" s="388">
        <f>IFERROR($E307*SUMIF('Daily Log'!$BG$18:$BG$1017,$B307,'Daily Log'!$BH$18:$BH$1017),0)</f>
        <v>0</v>
      </c>
      <c r="AA307" s="388">
        <f>IFERROR($E307*SUMIF('Daily Log'!$BJ$18:$BJ$1017,$B307,'Daily Log'!$BK$18:$BK$1017),0)</f>
        <v>0</v>
      </c>
      <c r="AB307" s="388">
        <f>IFERROR($E307*SUMIF('Daily Log'!$BM$18:$BM$1017,$B307,'Daily Log'!$BN$18:$BN$1017),0)</f>
        <v>0</v>
      </c>
      <c r="AC307" s="388">
        <f>IFERROR($E307*SUMIF('Daily Log'!$BP$18:$BP$1017,$B307,'Daily Log'!$BQ$18:$BQ$1017),0)</f>
        <v>0</v>
      </c>
      <c r="AD307" s="388">
        <f>IFERROR($E307*SUMIF('Daily Log'!$BS$18:$BS$1017,$B307,'Daily Log'!$BT$18:$BT$1017),0)</f>
        <v>0</v>
      </c>
      <c r="AE307" s="388">
        <f>IFERROR($E307*SUMIF('Daily Log'!$BV$18:$BV$1017,$B307,'Daily Log'!$BW$18:$BW$1017),0)</f>
        <v>0</v>
      </c>
      <c r="AF307" s="388">
        <f>IFERROR($E307*SUMIF('Daily Log'!$BY$18:$BY$1017,$B307,'Daily Log'!$BZ$18:$BZ$1017),0)</f>
        <v>0</v>
      </c>
      <c r="AG307" s="388">
        <f>IFERROR($E307*SUMIF('Daily Log'!$CB$18:$CB$1017,$B307,'Daily Log'!$CC$18:$CC$1017),0)</f>
        <v>0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0</v>
      </c>
      <c r="G308" s="388">
        <f>IFERROR($E308*SUMIF('Daily Log'!$B$18:$B$1017,$B308,'Daily Log'!$C$18:$C$1017),0)</f>
        <v>0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0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0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0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0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0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0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0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0</v>
      </c>
      <c r="G309" s="388">
        <f>IFERROR($E309*SUMIF('Daily Log'!$B$18:$B$1017,$B309,'Daily Log'!$C$18:$C$1017),0)</f>
        <v>0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0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0</v>
      </c>
      <c r="L309" s="388">
        <f>IFERROR($E309*SUMIF('Daily Log'!$Q$18:$Q$1017,$B309,'Daily Log'!$R$18:$R$1017),0)</f>
        <v>0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0</v>
      </c>
      <c r="O309" s="388">
        <f>IFERROR($E309*SUMIF('Daily Log'!$Z$18:$Z$1017,$B309,'Daily Log'!$AA$18:$AA$1017),0)</f>
        <v>0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0</v>
      </c>
      <c r="U309" s="388">
        <f>IFERROR($E309*SUMIF('Daily Log'!$AR$18:$AR$1017,$B309,'Daily Log'!$AS$18:$AS$1017),0)</f>
        <v>0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0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0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0</v>
      </c>
      <c r="G310" s="388">
        <f>IFERROR($E310*SUMIF('Daily Log'!$B$18:$B$1017,$B310,'Daily Log'!$C$18:$C$1017),0)</f>
        <v>0</v>
      </c>
      <c r="H310" s="388">
        <f>IFERROR($E310*SUMIF('Daily Log'!$E$18:$E$1017,$B310,'Daily Log'!$F$18:$F$1017),0)</f>
        <v>0</v>
      </c>
      <c r="I310" s="388">
        <f>IFERROR($E310*SUMIF('Daily Log'!$H$18:$H$1017,$B310,'Daily Log'!$I$18:$I$1017),0)</f>
        <v>0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0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0</v>
      </c>
      <c r="N310" s="388">
        <f>IFERROR($E310*SUMIF('Daily Log'!$W$18:$W$1017,$B310,'Daily Log'!$X$18:$X$1017),0)</f>
        <v>0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0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0</v>
      </c>
      <c r="S310" s="388">
        <f>IFERROR($E310*SUMIF('Daily Log'!$AL$18:$AL$1017,$B310,'Daily Log'!$AM$18:$AM$1017),0)</f>
        <v>0</v>
      </c>
      <c r="T310" s="388">
        <f>IFERROR($E310*SUMIF('Daily Log'!$AO$18:$AO$1017,$B310,'Daily Log'!$AP$18:$AP$1017),0)</f>
        <v>0</v>
      </c>
      <c r="U310" s="388">
        <f>IFERROR($E310*SUMIF('Daily Log'!$AR$18:$AR$1017,$B310,'Daily Log'!$AS$18:$AS$1017),0)</f>
        <v>0</v>
      </c>
      <c r="V310" s="388">
        <f>IFERROR($E310*SUMIF('Daily Log'!$AU$18:$AU$1017,$B310,'Daily Log'!$AV$18:$AV$1017),0)</f>
        <v>0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0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0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0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0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0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0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0</v>
      </c>
      <c r="M312" s="388">
        <f>IFERROR($E312*SUMIF('Daily Log'!$T$18:$T$1017,$B312,'Daily Log'!$U$18:$U$1017),0)</f>
        <v>0</v>
      </c>
      <c r="N312" s="388">
        <f>IFERROR($E312*SUMIF('Daily Log'!$W$18:$W$1017,$B312,'Daily Log'!$X$18:$X$1017),0)</f>
        <v>0</v>
      </c>
      <c r="O312" s="388">
        <f>IFERROR($E312*SUMIF('Daily Log'!$Z$18:$Z$1017,$B312,'Daily Log'!$AA$18:$AA$1017),0)</f>
        <v>0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0</v>
      </c>
      <c r="V312" s="388">
        <f>IFERROR($E312*SUMIF('Daily Log'!$AU$18:$AU$1017,$B312,'Daily Log'!$AV$18:$AV$1017),0)</f>
        <v>0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0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0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0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0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0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0</v>
      </c>
      <c r="W313" s="388">
        <f>IFERROR($E313*SUMIF('Daily Log'!$AX$18:$AX$1017,$B313,'Daily Log'!$AY$18:$AY$1017),0)</f>
        <v>0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0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0</v>
      </c>
      <c r="AE313" s="388">
        <f>IFERROR($E313*SUMIF('Daily Log'!$BV$18:$BV$1017,$B313,'Daily Log'!$BW$18:$BW$1017),0)</f>
        <v>0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0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0</v>
      </c>
      <c r="G314" s="388">
        <f>IFERROR($E314*SUMIF('Daily Log'!$B$18:$B$1017,$B314,'Daily Log'!$C$18:$C$1017),0)</f>
        <v>0</v>
      </c>
      <c r="H314" s="388">
        <f>IFERROR($E314*SUMIF('Daily Log'!$E$18:$E$1017,$B314,'Daily Log'!$F$18:$F$1017),0)</f>
        <v>0</v>
      </c>
      <c r="I314" s="388">
        <f>IFERROR($E314*SUMIF('Daily Log'!$H$18:$H$1017,$B314,'Daily Log'!$I$18:$I$1017),0)</f>
        <v>0</v>
      </c>
      <c r="J314" s="388">
        <f>IFERROR($E314*SUMIF('Daily Log'!$K$18:$K$1017,$B314,'Daily Log'!$L$18:$L$1017),0)</f>
        <v>0</v>
      </c>
      <c r="K314" s="388">
        <f>IFERROR($E314*SUMIF('Daily Log'!$N$18:$N$1017,$B314,'Daily Log'!$O$18:$O$1017),0)</f>
        <v>0</v>
      </c>
      <c r="L314" s="388">
        <f>IFERROR($E314*SUMIF('Daily Log'!$Q$18:$Q$1017,$B314,'Daily Log'!$R$18:$R$1017),0)</f>
        <v>0</v>
      </c>
      <c r="M314" s="388">
        <f>IFERROR($E314*SUMIF('Daily Log'!$T$18:$T$1017,$B314,'Daily Log'!$U$18:$U$1017),0)</f>
        <v>0</v>
      </c>
      <c r="N314" s="388">
        <f>IFERROR($E314*SUMIF('Daily Log'!$W$18:$W$1017,$B314,'Daily Log'!$X$18:$X$1017),0)</f>
        <v>0</v>
      </c>
      <c r="O314" s="388">
        <f>IFERROR($E314*SUMIF('Daily Log'!$Z$18:$Z$1017,$B314,'Daily Log'!$AA$18:$AA$1017),0)</f>
        <v>0</v>
      </c>
      <c r="P314" s="388">
        <f>IFERROR($E314*SUMIF('Daily Log'!$AC$18:$AC$1017,$B314,'Daily Log'!$AD$18:$AD$1017),0)</f>
        <v>0</v>
      </c>
      <c r="Q314" s="388">
        <f>IFERROR($E314*SUMIF('Daily Log'!$AF$18:$AF$1017,$B314,'Daily Log'!$AG$18:$AG$1017),0)</f>
        <v>0</v>
      </c>
      <c r="R314" s="388">
        <f>IFERROR($E314*SUMIF('Daily Log'!$AI$18:$AI$1017,$B314,'Daily Log'!$AJ$18:$AJ$1017),0)</f>
        <v>0</v>
      </c>
      <c r="S314" s="388">
        <f>IFERROR($E314*SUMIF('Daily Log'!$AL$18:$AL$1017,$B314,'Daily Log'!$AM$18:$AM$1017),0)</f>
        <v>0</v>
      </c>
      <c r="T314" s="388">
        <f>IFERROR($E314*SUMIF('Daily Log'!$AO$18:$AO$1017,$B314,'Daily Log'!$AP$18:$AP$1017),0)</f>
        <v>0</v>
      </c>
      <c r="U314" s="388">
        <f>IFERROR($E314*SUMIF('Daily Log'!$AR$18:$AR$1017,$B314,'Daily Log'!$AS$18:$AS$1017),0)</f>
        <v>0</v>
      </c>
      <c r="V314" s="388">
        <f>IFERROR($E314*SUMIF('Daily Log'!$AU$18:$AU$1017,$B314,'Daily Log'!$AV$18:$AV$1017),0)</f>
        <v>0</v>
      </c>
      <c r="W314" s="388">
        <f>IFERROR($E314*SUMIF('Daily Log'!$AX$18:$AX$1017,$B314,'Daily Log'!$AY$18:$AY$1017),0)</f>
        <v>0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0</v>
      </c>
      <c r="Z314" s="388">
        <f>IFERROR($E314*SUMIF('Daily Log'!$BG$18:$BG$1017,$B314,'Daily Log'!$BH$18:$BH$1017),0)</f>
        <v>0</v>
      </c>
      <c r="AA314" s="388">
        <f>IFERROR($E314*SUMIF('Daily Log'!$BJ$18:$BJ$1017,$B314,'Daily Log'!$BK$18:$BK$1017),0)</f>
        <v>0</v>
      </c>
      <c r="AB314" s="388">
        <f>IFERROR($E314*SUMIF('Daily Log'!$BM$18:$BM$1017,$B314,'Daily Log'!$BN$18:$BN$1017),0)</f>
        <v>0</v>
      </c>
      <c r="AC314" s="388">
        <f>IFERROR($E314*SUMIF('Daily Log'!$BP$18:$BP$1017,$B314,'Daily Log'!$BQ$18:$BQ$1017),0)</f>
        <v>0</v>
      </c>
      <c r="AD314" s="388">
        <f>IFERROR($E314*SUMIF('Daily Log'!$BS$18:$BS$1017,$B314,'Daily Log'!$BT$18:$BT$1017),0)</f>
        <v>0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0</v>
      </c>
      <c r="AG314" s="388">
        <f>IFERROR($E314*SUMIF('Daily Log'!$CB$18:$CB$1017,$B314,'Daily Log'!$CC$18:$CC$1017),0)</f>
        <v>0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0</v>
      </c>
      <c r="G316" s="388">
        <f>IFERROR($E316*SUMIF('Daily Log'!$B$18:$B$1017,$B316,'Daily Log'!$C$18:$C$1017),0)</f>
        <v>0</v>
      </c>
      <c r="H316" s="388">
        <f>IFERROR($E316*SUMIF('Daily Log'!$E$18:$E$1017,$B316,'Daily Log'!$F$18:$F$1017),0)</f>
        <v>0</v>
      </c>
      <c r="I316" s="388">
        <f>IFERROR($E316*SUMIF('Daily Log'!$H$18:$H$1017,$B316,'Daily Log'!$I$18:$I$1017),0)</f>
        <v>0</v>
      </c>
      <c r="J316" s="388">
        <f>IFERROR($E316*SUMIF('Daily Log'!$K$18:$K$1017,$B316,'Daily Log'!$L$18:$L$1017),0)</f>
        <v>0</v>
      </c>
      <c r="K316" s="388">
        <f>IFERROR($E316*SUMIF('Daily Log'!$N$18:$N$1017,$B316,'Daily Log'!$O$18:$O$1017),0)</f>
        <v>0</v>
      </c>
      <c r="L316" s="388">
        <f>IFERROR($E316*SUMIF('Daily Log'!$Q$18:$Q$1017,$B316,'Daily Log'!$R$18:$R$1017),0)</f>
        <v>0</v>
      </c>
      <c r="M316" s="388">
        <f>IFERROR($E316*SUMIF('Daily Log'!$T$18:$T$1017,$B316,'Daily Log'!$U$18:$U$1017),0)</f>
        <v>0</v>
      </c>
      <c r="N316" s="388">
        <f>IFERROR($E316*SUMIF('Daily Log'!$W$18:$W$1017,$B316,'Daily Log'!$X$18:$X$1017),0)</f>
        <v>0</v>
      </c>
      <c r="O316" s="388">
        <f>IFERROR($E316*SUMIF('Daily Log'!$Z$18:$Z$1017,$B316,'Daily Log'!$AA$18:$AA$1017),0)</f>
        <v>0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0</v>
      </c>
      <c r="R316" s="388">
        <f>IFERROR($E316*SUMIF('Daily Log'!$AI$18:$AI$1017,$B316,'Daily Log'!$AJ$18:$AJ$1017),0)</f>
        <v>0</v>
      </c>
      <c r="S316" s="388">
        <f>IFERROR($E316*SUMIF('Daily Log'!$AL$18:$AL$1017,$B316,'Daily Log'!$AM$18:$AM$1017),0)</f>
        <v>0</v>
      </c>
      <c r="T316" s="388">
        <f>IFERROR($E316*SUMIF('Daily Log'!$AO$18:$AO$1017,$B316,'Daily Log'!$AP$18:$AP$1017),0)</f>
        <v>0</v>
      </c>
      <c r="U316" s="388">
        <f>IFERROR($E316*SUMIF('Daily Log'!$AR$18:$AR$1017,$B316,'Daily Log'!$AS$18:$AS$1017),0)</f>
        <v>0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0</v>
      </c>
      <c r="X316" s="388">
        <f>IFERROR($E316*SUMIF('Daily Log'!$BA$18:$BA$1017,$B316,'Daily Log'!$BB$18:$BB$1017),0)</f>
        <v>0</v>
      </c>
      <c r="Y316" s="388">
        <f>IFERROR($E316*SUMIF('Daily Log'!$BD$18:$BD$1017,$B316,'Daily Log'!$BE$18:$BE$1017),0)</f>
        <v>0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0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0</v>
      </c>
      <c r="AE316" s="388">
        <f>IFERROR($E316*SUMIF('Daily Log'!$BV$18:$BV$1017,$B316,'Daily Log'!$BW$18:$BW$1017),0)</f>
        <v>0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0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0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0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0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0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0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0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0</v>
      </c>
      <c r="W318" s="388">
        <f>IFERROR($E318*SUMIF('Daily Log'!$AX$18:$AX$1017,$B318,'Daily Log'!$AY$18:$AY$1017),0)</f>
        <v>0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0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0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0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0</v>
      </c>
      <c r="G319" s="388">
        <f>IFERROR($E319*SUMIF('Daily Log'!$B$18:$B$1017,$B319,'Daily Log'!$C$18:$C$1017),0)</f>
        <v>0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0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0</v>
      </c>
      <c r="L319" s="388">
        <f>IFERROR($E319*SUMIF('Daily Log'!$Q$18:$Q$1017,$B319,'Daily Log'!$R$18:$R$1017),0)</f>
        <v>0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0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0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0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0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0</v>
      </c>
      <c r="AB319" s="388">
        <f>IFERROR($E319*SUMIF('Daily Log'!$BM$18:$BM$1017,$B319,'Daily Log'!$BN$18:$BN$1017),0)</f>
        <v>0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0</v>
      </c>
      <c r="AF319" s="388">
        <f>IFERROR($E319*SUMIF('Daily Log'!$BY$18:$BY$1017,$B319,'Daily Log'!$BZ$18:$BZ$1017),0)</f>
        <v>0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0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0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0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0</v>
      </c>
      <c r="G321" s="388">
        <f>IFERROR($E321*SUMIF('Daily Log'!$B$18:$B$1017,$B321,'Daily Log'!$C$18:$C$1017),0)</f>
        <v>0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0</v>
      </c>
      <c r="J321" s="388">
        <f>IFERROR($E321*SUMIF('Daily Log'!$K$18:$K$1017,$B321,'Daily Log'!$L$18:$L$1017),0)</f>
        <v>0</v>
      </c>
      <c r="K321" s="388">
        <f>IFERROR($E321*SUMIF('Daily Log'!$N$18:$N$1017,$B321,'Daily Log'!$O$18:$O$1017),0)</f>
        <v>0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0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0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0</v>
      </c>
      <c r="W321" s="388">
        <f>IFERROR($E321*SUMIF('Daily Log'!$AX$18:$AX$1017,$B321,'Daily Log'!$AY$18:$AY$1017),0)</f>
        <v>0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0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0</v>
      </c>
      <c r="G322" s="388">
        <f>IFERROR($E322*SUMIF('Daily Log'!$B$18:$B$1017,$B322,'Daily Log'!$C$18:$C$1017),0)</f>
        <v>0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0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0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0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0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0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0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0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0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0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0</v>
      </c>
      <c r="AE322" s="388">
        <f>IFERROR($E322*SUMIF('Daily Log'!$BV$18:$BV$1017,$B322,'Daily Log'!$BW$18:$BW$1017),0)</f>
        <v>0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0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0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0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0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0</v>
      </c>
      <c r="G324" s="388">
        <f>IFERROR($E324*SUMIF('Daily Log'!$B$18:$B$1017,$B324,'Daily Log'!$C$18:$C$1017),0)</f>
        <v>0</v>
      </c>
      <c r="H324" s="388">
        <f>IFERROR($E324*SUMIF('Daily Log'!$E$18:$E$1017,$B324,'Daily Log'!$F$18:$F$1017),0)</f>
        <v>0</v>
      </c>
      <c r="I324" s="388">
        <f>IFERROR($E324*SUMIF('Daily Log'!$H$18:$H$1017,$B324,'Daily Log'!$I$18:$I$1017),0)</f>
        <v>0</v>
      </c>
      <c r="J324" s="388">
        <f>IFERROR($E324*SUMIF('Daily Log'!$K$18:$K$1017,$B324,'Daily Log'!$L$18:$L$1017),0)</f>
        <v>0</v>
      </c>
      <c r="K324" s="388">
        <f>IFERROR($E324*SUMIF('Daily Log'!$N$18:$N$1017,$B324,'Daily Log'!$O$18:$O$1017),0)</f>
        <v>0</v>
      </c>
      <c r="L324" s="388">
        <f>IFERROR($E324*SUMIF('Daily Log'!$Q$18:$Q$1017,$B324,'Daily Log'!$R$18:$R$1017),0)</f>
        <v>0</v>
      </c>
      <c r="M324" s="388">
        <f>IFERROR($E324*SUMIF('Daily Log'!$T$18:$T$1017,$B324,'Daily Log'!$U$18:$U$1017),0)</f>
        <v>0</v>
      </c>
      <c r="N324" s="388">
        <f>IFERROR($E324*SUMIF('Daily Log'!$W$18:$W$1017,$B324,'Daily Log'!$X$18:$X$1017),0)</f>
        <v>0</v>
      </c>
      <c r="O324" s="388">
        <f>IFERROR($E324*SUMIF('Daily Log'!$Z$18:$Z$1017,$B324,'Daily Log'!$AA$18:$AA$1017),0)</f>
        <v>0</v>
      </c>
      <c r="P324" s="388">
        <f>IFERROR($E324*SUMIF('Daily Log'!$AC$18:$AC$1017,$B324,'Daily Log'!$AD$18:$AD$1017),0)</f>
        <v>0</v>
      </c>
      <c r="Q324" s="388">
        <f>IFERROR($E324*SUMIF('Daily Log'!$AF$18:$AF$1017,$B324,'Daily Log'!$AG$18:$AG$1017),0)</f>
        <v>0</v>
      </c>
      <c r="R324" s="388">
        <f>IFERROR($E324*SUMIF('Daily Log'!$AI$18:$AI$1017,$B324,'Daily Log'!$AJ$18:$AJ$1017),0)</f>
        <v>0</v>
      </c>
      <c r="S324" s="388">
        <f>IFERROR($E324*SUMIF('Daily Log'!$AL$18:$AL$1017,$B324,'Daily Log'!$AM$18:$AM$1017),0)</f>
        <v>0</v>
      </c>
      <c r="T324" s="388">
        <f>IFERROR($E324*SUMIF('Daily Log'!$AO$18:$AO$1017,$B324,'Daily Log'!$AP$18:$AP$1017),0)</f>
        <v>0</v>
      </c>
      <c r="U324" s="388">
        <f>IFERROR($E324*SUMIF('Daily Log'!$AR$18:$AR$1017,$B324,'Daily Log'!$AS$18:$AS$1017),0)</f>
        <v>0</v>
      </c>
      <c r="V324" s="388">
        <f>IFERROR($E324*SUMIF('Daily Log'!$AU$18:$AU$1017,$B324,'Daily Log'!$AV$18:$AV$1017),0)</f>
        <v>0</v>
      </c>
      <c r="W324" s="388">
        <f>IFERROR($E324*SUMIF('Daily Log'!$AX$18:$AX$1017,$B324,'Daily Log'!$AY$18:$AY$1017),0)</f>
        <v>0</v>
      </c>
      <c r="X324" s="388">
        <f>IFERROR($E324*SUMIF('Daily Log'!$BA$18:$BA$1017,$B324,'Daily Log'!$BB$18:$BB$1017),0)</f>
        <v>0</v>
      </c>
      <c r="Y324" s="388">
        <f>IFERROR($E324*SUMIF('Daily Log'!$BD$18:$BD$1017,$B324,'Daily Log'!$BE$18:$BE$1017),0)</f>
        <v>0</v>
      </c>
      <c r="Z324" s="388">
        <f>IFERROR($E324*SUMIF('Daily Log'!$BG$18:$BG$1017,$B324,'Daily Log'!$BH$18:$BH$1017),0)</f>
        <v>0</v>
      </c>
      <c r="AA324" s="388">
        <f>IFERROR($E324*SUMIF('Daily Log'!$BJ$18:$BJ$1017,$B324,'Daily Log'!$BK$18:$BK$1017),0)</f>
        <v>0</v>
      </c>
      <c r="AB324" s="388">
        <f>IFERROR($E324*SUMIF('Daily Log'!$BM$18:$BM$1017,$B324,'Daily Log'!$BN$18:$BN$1017),0)</f>
        <v>0</v>
      </c>
      <c r="AC324" s="388">
        <f>IFERROR($E324*SUMIF('Daily Log'!$BP$18:$BP$1017,$B324,'Daily Log'!$BQ$18:$BQ$1017),0)</f>
        <v>0</v>
      </c>
      <c r="AD324" s="388">
        <f>IFERROR($E324*SUMIF('Daily Log'!$BS$18:$BS$1017,$B324,'Daily Log'!$BT$18:$BT$1017),0)</f>
        <v>0</v>
      </c>
      <c r="AE324" s="388">
        <f>IFERROR($E324*SUMIF('Daily Log'!$BV$18:$BV$1017,$B324,'Daily Log'!$BW$18:$BW$1017),0)</f>
        <v>0</v>
      </c>
      <c r="AF324" s="388">
        <f>IFERROR($E324*SUMIF('Daily Log'!$BY$18:$BY$1017,$B324,'Daily Log'!$BZ$18:$BZ$1017),0)</f>
        <v>0</v>
      </c>
      <c r="AG324" s="388">
        <f>IFERROR($E324*SUMIF('Daily Log'!$CB$18:$CB$1017,$B324,'Daily Log'!$CC$18:$CC$1017),0)</f>
        <v>0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0</v>
      </c>
      <c r="G325" s="388">
        <f>IFERROR($E325*SUMIF('Daily Log'!$B$18:$B$1017,$B325,'Daily Log'!$C$18:$C$1017),0)</f>
        <v>0</v>
      </c>
      <c r="H325" s="388">
        <f>IFERROR($E325*SUMIF('Daily Log'!$E$18:$E$1017,$B325,'Daily Log'!$F$18:$F$1017),0)</f>
        <v>0</v>
      </c>
      <c r="I325" s="388">
        <f>IFERROR($E325*SUMIF('Daily Log'!$H$18:$H$1017,$B325,'Daily Log'!$I$18:$I$1017),0)</f>
        <v>0</v>
      </c>
      <c r="J325" s="388">
        <f>IFERROR($E325*SUMIF('Daily Log'!$K$18:$K$1017,$B325,'Daily Log'!$L$18:$L$1017),0)</f>
        <v>0</v>
      </c>
      <c r="K325" s="388">
        <f>IFERROR($E325*SUMIF('Daily Log'!$N$18:$N$1017,$B325,'Daily Log'!$O$18:$O$1017),0)</f>
        <v>0</v>
      </c>
      <c r="L325" s="388">
        <f>IFERROR($E325*SUMIF('Daily Log'!$Q$18:$Q$1017,$B325,'Daily Log'!$R$18:$R$1017),0)</f>
        <v>0</v>
      </c>
      <c r="M325" s="388">
        <f>IFERROR($E325*SUMIF('Daily Log'!$T$18:$T$1017,$B325,'Daily Log'!$U$18:$U$1017),0)</f>
        <v>0</v>
      </c>
      <c r="N325" s="388">
        <f>IFERROR($E325*SUMIF('Daily Log'!$W$18:$W$1017,$B325,'Daily Log'!$X$18:$X$1017),0)</f>
        <v>0</v>
      </c>
      <c r="O325" s="388">
        <f>IFERROR($E325*SUMIF('Daily Log'!$Z$18:$Z$1017,$B325,'Daily Log'!$AA$18:$AA$1017),0)</f>
        <v>0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0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0</v>
      </c>
      <c r="T325" s="388">
        <f>IFERROR($E325*SUMIF('Daily Log'!$AO$18:$AO$1017,$B325,'Daily Log'!$AP$18:$AP$1017),0)</f>
        <v>0</v>
      </c>
      <c r="U325" s="388">
        <f>IFERROR($E325*SUMIF('Daily Log'!$AR$18:$AR$1017,$B325,'Daily Log'!$AS$18:$AS$1017),0)</f>
        <v>0</v>
      </c>
      <c r="V325" s="388">
        <f>IFERROR($E325*SUMIF('Daily Log'!$AU$18:$AU$1017,$B325,'Daily Log'!$AV$18:$AV$1017),0)</f>
        <v>0</v>
      </c>
      <c r="W325" s="388">
        <f>IFERROR($E325*SUMIF('Daily Log'!$AX$18:$AX$1017,$B325,'Daily Log'!$AY$18:$AY$1017),0)</f>
        <v>0</v>
      </c>
      <c r="X325" s="388">
        <f>IFERROR($E325*SUMIF('Daily Log'!$BA$18:$BA$1017,$B325,'Daily Log'!$BB$18:$BB$1017),0)</f>
        <v>0</v>
      </c>
      <c r="Y325" s="388">
        <f>IFERROR($E325*SUMIF('Daily Log'!$BD$18:$BD$1017,$B325,'Daily Log'!$BE$18:$BE$1017),0)</f>
        <v>0</v>
      </c>
      <c r="Z325" s="388">
        <f>IFERROR($E325*SUMIF('Daily Log'!$BG$18:$BG$1017,$B325,'Daily Log'!$BH$18:$BH$1017),0)</f>
        <v>0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0</v>
      </c>
      <c r="AC325" s="388">
        <f>IFERROR($E325*SUMIF('Daily Log'!$BP$18:$BP$1017,$B325,'Daily Log'!$BQ$18:$BQ$1017),0)</f>
        <v>0</v>
      </c>
      <c r="AD325" s="388">
        <f>IFERROR($E325*SUMIF('Daily Log'!$BS$18:$BS$1017,$B325,'Daily Log'!$BT$18:$BT$1017),0)</f>
        <v>0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0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0</v>
      </c>
      <c r="G326" s="388">
        <f>IFERROR($E326*SUMIF('Daily Log'!$B$18:$B$1017,$B326,'Daily Log'!$C$18:$C$1017),0)</f>
        <v>0</v>
      </c>
      <c r="H326" s="388">
        <f>IFERROR($E326*SUMIF('Daily Log'!$E$18:$E$1017,$B326,'Daily Log'!$F$18:$F$1017),0)</f>
        <v>0</v>
      </c>
      <c r="I326" s="388">
        <f>IFERROR($E326*SUMIF('Daily Log'!$H$18:$H$1017,$B326,'Daily Log'!$I$18:$I$1017),0)</f>
        <v>0</v>
      </c>
      <c r="J326" s="388">
        <f>IFERROR($E326*SUMIF('Daily Log'!$K$18:$K$1017,$B326,'Daily Log'!$L$18:$L$1017),0)</f>
        <v>0</v>
      </c>
      <c r="K326" s="388">
        <f>IFERROR($E326*SUMIF('Daily Log'!$N$18:$N$1017,$B326,'Daily Log'!$O$18:$O$1017),0)</f>
        <v>0</v>
      </c>
      <c r="L326" s="388">
        <f>IFERROR($E326*SUMIF('Daily Log'!$Q$18:$Q$1017,$B326,'Daily Log'!$R$18:$R$1017),0)</f>
        <v>0</v>
      </c>
      <c r="M326" s="388">
        <f>IFERROR($E326*SUMIF('Daily Log'!$T$18:$T$1017,$B326,'Daily Log'!$U$18:$U$1017),0)</f>
        <v>0</v>
      </c>
      <c r="N326" s="388">
        <f>IFERROR($E326*SUMIF('Daily Log'!$W$18:$W$1017,$B326,'Daily Log'!$X$18:$X$1017),0)</f>
        <v>0</v>
      </c>
      <c r="O326" s="388">
        <f>IFERROR($E326*SUMIF('Daily Log'!$Z$18:$Z$1017,$B326,'Daily Log'!$AA$18:$AA$1017),0)</f>
        <v>0</v>
      </c>
      <c r="P326" s="388">
        <f>IFERROR($E326*SUMIF('Daily Log'!$AC$18:$AC$1017,$B326,'Daily Log'!$AD$18:$AD$1017),0)</f>
        <v>0</v>
      </c>
      <c r="Q326" s="388">
        <f>IFERROR($E326*SUMIF('Daily Log'!$AF$18:$AF$1017,$B326,'Daily Log'!$AG$18:$AG$1017),0)</f>
        <v>0</v>
      </c>
      <c r="R326" s="388">
        <f>IFERROR($E326*SUMIF('Daily Log'!$AI$18:$AI$1017,$B326,'Daily Log'!$AJ$18:$AJ$1017),0)</f>
        <v>0</v>
      </c>
      <c r="S326" s="388">
        <f>IFERROR($E326*SUMIF('Daily Log'!$AL$18:$AL$1017,$B326,'Daily Log'!$AM$18:$AM$1017),0)</f>
        <v>0</v>
      </c>
      <c r="T326" s="388">
        <f>IFERROR($E326*SUMIF('Daily Log'!$AO$18:$AO$1017,$B326,'Daily Log'!$AP$18:$AP$1017),0)</f>
        <v>0</v>
      </c>
      <c r="U326" s="388">
        <f>IFERROR($E326*SUMIF('Daily Log'!$AR$18:$AR$1017,$B326,'Daily Log'!$AS$18:$AS$1017),0)</f>
        <v>0</v>
      </c>
      <c r="V326" s="388">
        <f>IFERROR($E326*SUMIF('Daily Log'!$AU$18:$AU$1017,$B326,'Daily Log'!$AV$18:$AV$1017),0)</f>
        <v>0</v>
      </c>
      <c r="W326" s="388">
        <f>IFERROR($E326*SUMIF('Daily Log'!$AX$18:$AX$1017,$B326,'Daily Log'!$AY$18:$AY$1017),0)</f>
        <v>0</v>
      </c>
      <c r="X326" s="388">
        <f>IFERROR($E326*SUMIF('Daily Log'!$BA$18:$BA$1017,$B326,'Daily Log'!$BB$18:$BB$1017),0)</f>
        <v>0</v>
      </c>
      <c r="Y326" s="388">
        <f>IFERROR($E326*SUMIF('Daily Log'!$BD$18:$BD$1017,$B326,'Daily Log'!$BE$18:$BE$1017),0)</f>
        <v>0</v>
      </c>
      <c r="Z326" s="388">
        <f>IFERROR($E326*SUMIF('Daily Log'!$BG$18:$BG$1017,$B326,'Daily Log'!$BH$18:$BH$1017),0)</f>
        <v>0</v>
      </c>
      <c r="AA326" s="388">
        <f>IFERROR($E326*SUMIF('Daily Log'!$BJ$18:$BJ$1017,$B326,'Daily Log'!$BK$18:$BK$1017),0)</f>
        <v>0</v>
      </c>
      <c r="AB326" s="388">
        <f>IFERROR($E326*SUMIF('Daily Log'!$BM$18:$BM$1017,$B326,'Daily Log'!$BN$18:$BN$1017),0)</f>
        <v>0</v>
      </c>
      <c r="AC326" s="388">
        <f>IFERROR($E326*SUMIF('Daily Log'!$BP$18:$BP$1017,$B326,'Daily Log'!$BQ$18:$BQ$1017),0)</f>
        <v>0</v>
      </c>
      <c r="AD326" s="388">
        <f>IFERROR($E326*SUMIF('Daily Log'!$BS$18:$BS$1017,$B326,'Daily Log'!$BT$18:$BT$1017),0)</f>
        <v>0</v>
      </c>
      <c r="AE326" s="388">
        <f>IFERROR($E326*SUMIF('Daily Log'!$BV$18:$BV$1017,$B326,'Daily Log'!$BW$18:$BW$1017),0)</f>
        <v>0</v>
      </c>
      <c r="AF326" s="388">
        <f>IFERROR($E326*SUMIF('Daily Log'!$BY$18:$BY$1017,$B326,'Daily Log'!$BZ$18:$BZ$1017),0)</f>
        <v>0</v>
      </c>
      <c r="AG326" s="388">
        <f>IFERROR($E326*SUMIF('Daily Log'!$CB$18:$CB$1017,$B326,'Daily Log'!$CC$18:$CC$1017),0)</f>
        <v>0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0</v>
      </c>
      <c r="G327" s="388">
        <f>IFERROR($E327*SUMIF('Daily Log'!$B$18:$B$1017,$B327,'Daily Log'!$C$18:$C$1017),0)</f>
        <v>0</v>
      </c>
      <c r="H327" s="388">
        <f>IFERROR($E327*SUMIF('Daily Log'!$E$18:$E$1017,$B327,'Daily Log'!$F$18:$F$1017),0)</f>
        <v>0</v>
      </c>
      <c r="I327" s="388">
        <f>IFERROR($E327*SUMIF('Daily Log'!$H$18:$H$1017,$B327,'Daily Log'!$I$18:$I$1017),0)</f>
        <v>0</v>
      </c>
      <c r="J327" s="388">
        <f>IFERROR($E327*SUMIF('Daily Log'!$K$18:$K$1017,$B327,'Daily Log'!$L$18:$L$1017),0)</f>
        <v>0</v>
      </c>
      <c r="K327" s="388">
        <f>IFERROR($E327*SUMIF('Daily Log'!$N$18:$N$1017,$B327,'Daily Log'!$O$18:$O$1017),0)</f>
        <v>0</v>
      </c>
      <c r="L327" s="388">
        <f>IFERROR($E327*SUMIF('Daily Log'!$Q$18:$Q$1017,$B327,'Daily Log'!$R$18:$R$1017),0)</f>
        <v>0</v>
      </c>
      <c r="M327" s="388">
        <f>IFERROR($E327*SUMIF('Daily Log'!$T$18:$T$1017,$B327,'Daily Log'!$U$18:$U$1017),0)</f>
        <v>0</v>
      </c>
      <c r="N327" s="388">
        <f>IFERROR($E327*SUMIF('Daily Log'!$W$18:$W$1017,$B327,'Daily Log'!$X$18:$X$1017),0)</f>
        <v>0</v>
      </c>
      <c r="O327" s="388">
        <f>IFERROR($E327*SUMIF('Daily Log'!$Z$18:$Z$1017,$B327,'Daily Log'!$AA$18:$AA$1017),0)</f>
        <v>0</v>
      </c>
      <c r="P327" s="388">
        <f>IFERROR($E327*SUMIF('Daily Log'!$AC$18:$AC$1017,$B327,'Daily Log'!$AD$18:$AD$1017),0)</f>
        <v>0</v>
      </c>
      <c r="Q327" s="388">
        <f>IFERROR($E327*SUMIF('Daily Log'!$AF$18:$AF$1017,$B327,'Daily Log'!$AG$18:$AG$1017),0)</f>
        <v>0</v>
      </c>
      <c r="R327" s="388">
        <f>IFERROR($E327*SUMIF('Daily Log'!$AI$18:$AI$1017,$B327,'Daily Log'!$AJ$18:$AJ$1017),0)</f>
        <v>0</v>
      </c>
      <c r="S327" s="388">
        <f>IFERROR($E327*SUMIF('Daily Log'!$AL$18:$AL$1017,$B327,'Daily Log'!$AM$18:$AM$1017),0)</f>
        <v>0</v>
      </c>
      <c r="T327" s="388">
        <f>IFERROR($E327*SUMIF('Daily Log'!$AO$18:$AO$1017,$B327,'Daily Log'!$AP$18:$AP$1017),0)</f>
        <v>0</v>
      </c>
      <c r="U327" s="388">
        <f>IFERROR($E327*SUMIF('Daily Log'!$AR$18:$AR$1017,$B327,'Daily Log'!$AS$18:$AS$1017),0)</f>
        <v>0</v>
      </c>
      <c r="V327" s="388">
        <f>IFERROR($E327*SUMIF('Daily Log'!$AU$18:$AU$1017,$B327,'Daily Log'!$AV$18:$AV$1017),0)</f>
        <v>0</v>
      </c>
      <c r="W327" s="388">
        <f>IFERROR($E327*SUMIF('Daily Log'!$AX$18:$AX$1017,$B327,'Daily Log'!$AY$18:$AY$1017),0)</f>
        <v>0</v>
      </c>
      <c r="X327" s="388">
        <f>IFERROR($E327*SUMIF('Daily Log'!$BA$18:$BA$1017,$B327,'Daily Log'!$BB$18:$BB$1017),0)</f>
        <v>0</v>
      </c>
      <c r="Y327" s="388">
        <f>IFERROR($E327*SUMIF('Daily Log'!$BD$18:$BD$1017,$B327,'Daily Log'!$BE$18:$BE$1017),0)</f>
        <v>0</v>
      </c>
      <c r="Z327" s="388">
        <f>IFERROR($E327*SUMIF('Daily Log'!$BG$18:$BG$1017,$B327,'Daily Log'!$BH$18:$BH$1017),0)</f>
        <v>0</v>
      </c>
      <c r="AA327" s="388">
        <f>IFERROR($E327*SUMIF('Daily Log'!$BJ$18:$BJ$1017,$B327,'Daily Log'!$BK$18:$BK$1017),0)</f>
        <v>0</v>
      </c>
      <c r="AB327" s="388">
        <f>IFERROR($E327*SUMIF('Daily Log'!$BM$18:$BM$1017,$B327,'Daily Log'!$BN$18:$BN$1017),0)</f>
        <v>0</v>
      </c>
      <c r="AC327" s="388">
        <f>IFERROR($E327*SUMIF('Daily Log'!$BP$18:$BP$1017,$B327,'Daily Log'!$BQ$18:$BQ$1017),0)</f>
        <v>0</v>
      </c>
      <c r="AD327" s="388">
        <f>IFERROR($E327*SUMIF('Daily Log'!$BS$18:$BS$1017,$B327,'Daily Log'!$BT$18:$BT$1017),0)</f>
        <v>0</v>
      </c>
      <c r="AE327" s="388">
        <f>IFERROR($E327*SUMIF('Daily Log'!$BV$18:$BV$1017,$B327,'Daily Log'!$BW$18:$BW$1017),0)</f>
        <v>0</v>
      </c>
      <c r="AF327" s="388">
        <f>IFERROR($E327*SUMIF('Daily Log'!$BY$18:$BY$1017,$B327,'Daily Log'!$BZ$18:$BZ$1017),0)</f>
        <v>0</v>
      </c>
      <c r="AG327" s="388">
        <f>IFERROR($E327*SUMIF('Daily Log'!$CB$18:$CB$1017,$B327,'Daily Log'!$CC$18:$CC$1017),0)</f>
        <v>0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0</v>
      </c>
      <c r="G328" s="388">
        <f>IFERROR($E328*SUMIF('Daily Log'!$B$18:$B$1017,$B328,'Daily Log'!$C$18:$C$1017),0)</f>
        <v>0</v>
      </c>
      <c r="H328" s="388">
        <f>IFERROR($E328*SUMIF('Daily Log'!$E$18:$E$1017,$B328,'Daily Log'!$F$18:$F$1017),0)</f>
        <v>0</v>
      </c>
      <c r="I328" s="388">
        <f>IFERROR($E328*SUMIF('Daily Log'!$H$18:$H$1017,$B328,'Daily Log'!$I$18:$I$1017),0)</f>
        <v>0</v>
      </c>
      <c r="J328" s="388">
        <f>IFERROR($E328*SUMIF('Daily Log'!$K$18:$K$1017,$B328,'Daily Log'!$L$18:$L$1017),0)</f>
        <v>0</v>
      </c>
      <c r="K328" s="388">
        <f>IFERROR($E328*SUMIF('Daily Log'!$N$18:$N$1017,$B328,'Daily Log'!$O$18:$O$1017),0)</f>
        <v>0</v>
      </c>
      <c r="L328" s="388">
        <f>IFERROR($E328*SUMIF('Daily Log'!$Q$18:$Q$1017,$B328,'Daily Log'!$R$18:$R$1017),0)</f>
        <v>0</v>
      </c>
      <c r="M328" s="388">
        <f>IFERROR($E328*SUMIF('Daily Log'!$T$18:$T$1017,$B328,'Daily Log'!$U$18:$U$1017),0)</f>
        <v>0</v>
      </c>
      <c r="N328" s="388">
        <f>IFERROR($E328*SUMIF('Daily Log'!$W$18:$W$1017,$B328,'Daily Log'!$X$18:$X$1017),0)</f>
        <v>0</v>
      </c>
      <c r="O328" s="388">
        <f>IFERROR($E328*SUMIF('Daily Log'!$Z$18:$Z$1017,$B328,'Daily Log'!$AA$18:$AA$1017),0)</f>
        <v>0</v>
      </c>
      <c r="P328" s="388">
        <f>IFERROR($E328*SUMIF('Daily Log'!$AC$18:$AC$1017,$B328,'Daily Log'!$AD$18:$AD$1017),0)</f>
        <v>0</v>
      </c>
      <c r="Q328" s="388">
        <f>IFERROR($E328*SUMIF('Daily Log'!$AF$18:$AF$1017,$B328,'Daily Log'!$AG$18:$AG$1017),0)</f>
        <v>0</v>
      </c>
      <c r="R328" s="388">
        <f>IFERROR($E328*SUMIF('Daily Log'!$AI$18:$AI$1017,$B328,'Daily Log'!$AJ$18:$AJ$1017),0)</f>
        <v>0</v>
      </c>
      <c r="S328" s="388">
        <f>IFERROR($E328*SUMIF('Daily Log'!$AL$18:$AL$1017,$B328,'Daily Log'!$AM$18:$AM$1017),0)</f>
        <v>0</v>
      </c>
      <c r="T328" s="388">
        <f>IFERROR($E328*SUMIF('Daily Log'!$AO$18:$AO$1017,$B328,'Daily Log'!$AP$18:$AP$1017),0)</f>
        <v>0</v>
      </c>
      <c r="U328" s="388">
        <f>IFERROR($E328*SUMIF('Daily Log'!$AR$18:$AR$1017,$B328,'Daily Log'!$AS$18:$AS$1017),0)</f>
        <v>0</v>
      </c>
      <c r="V328" s="388">
        <f>IFERROR($E328*SUMIF('Daily Log'!$AU$18:$AU$1017,$B328,'Daily Log'!$AV$18:$AV$1017),0)</f>
        <v>0</v>
      </c>
      <c r="W328" s="388">
        <f>IFERROR($E328*SUMIF('Daily Log'!$AX$18:$AX$1017,$B328,'Daily Log'!$AY$18:$AY$1017),0)</f>
        <v>0</v>
      </c>
      <c r="X328" s="388">
        <f>IFERROR($E328*SUMIF('Daily Log'!$BA$18:$BA$1017,$B328,'Daily Log'!$BB$18:$BB$1017),0)</f>
        <v>0</v>
      </c>
      <c r="Y328" s="388">
        <f>IFERROR($E328*SUMIF('Daily Log'!$BD$18:$BD$1017,$B328,'Daily Log'!$BE$18:$BE$1017),0)</f>
        <v>0</v>
      </c>
      <c r="Z328" s="388">
        <f>IFERROR($E328*SUMIF('Daily Log'!$BG$18:$BG$1017,$B328,'Daily Log'!$BH$18:$BH$1017),0)</f>
        <v>0</v>
      </c>
      <c r="AA328" s="388">
        <f>IFERROR($E328*SUMIF('Daily Log'!$BJ$18:$BJ$1017,$B328,'Daily Log'!$BK$18:$BK$1017),0)</f>
        <v>0</v>
      </c>
      <c r="AB328" s="388">
        <f>IFERROR($E328*SUMIF('Daily Log'!$BM$18:$BM$1017,$B328,'Daily Log'!$BN$18:$BN$1017),0)</f>
        <v>0</v>
      </c>
      <c r="AC328" s="388">
        <f>IFERROR($E328*SUMIF('Daily Log'!$BP$18:$BP$1017,$B328,'Daily Log'!$BQ$18:$BQ$1017),0)</f>
        <v>0</v>
      </c>
      <c r="AD328" s="388">
        <f>IFERROR($E328*SUMIF('Daily Log'!$BS$18:$BS$1017,$B328,'Daily Log'!$BT$18:$BT$1017),0)</f>
        <v>0</v>
      </c>
      <c r="AE328" s="388">
        <f>IFERROR($E328*SUMIF('Daily Log'!$BV$18:$BV$1017,$B328,'Daily Log'!$BW$18:$BW$1017),0)</f>
        <v>0</v>
      </c>
      <c r="AF328" s="388">
        <f>IFERROR($E328*SUMIF('Daily Log'!$BY$18:$BY$1017,$B328,'Daily Log'!$BZ$18:$BZ$1017),0)</f>
        <v>0</v>
      </c>
      <c r="AG328" s="388">
        <f>IFERROR($E328*SUMIF('Daily Log'!$CB$18:$CB$1017,$B328,'Daily Log'!$CC$18:$CC$1017),0)</f>
        <v>0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0</v>
      </c>
      <c r="G329" s="388">
        <f>IFERROR($E329*SUMIF('Daily Log'!$B$18:$B$1017,$B329,'Daily Log'!$C$18:$C$1017),0)</f>
        <v>0</v>
      </c>
      <c r="H329" s="388">
        <f>IFERROR($E329*SUMIF('Daily Log'!$E$18:$E$1017,$B329,'Daily Log'!$F$18:$F$1017),0)</f>
        <v>0</v>
      </c>
      <c r="I329" s="388">
        <f>IFERROR($E329*SUMIF('Daily Log'!$H$18:$H$1017,$B329,'Daily Log'!$I$18:$I$1017),0)</f>
        <v>0</v>
      </c>
      <c r="J329" s="388">
        <f>IFERROR($E329*SUMIF('Daily Log'!$K$18:$K$1017,$B329,'Daily Log'!$L$18:$L$1017),0)</f>
        <v>0</v>
      </c>
      <c r="K329" s="388">
        <f>IFERROR($E329*SUMIF('Daily Log'!$N$18:$N$1017,$B329,'Daily Log'!$O$18:$O$1017),0)</f>
        <v>0</v>
      </c>
      <c r="L329" s="388">
        <f>IFERROR($E329*SUMIF('Daily Log'!$Q$18:$Q$1017,$B329,'Daily Log'!$R$18:$R$1017),0)</f>
        <v>0</v>
      </c>
      <c r="M329" s="388">
        <f>IFERROR($E329*SUMIF('Daily Log'!$T$18:$T$1017,$B329,'Daily Log'!$U$18:$U$1017),0)</f>
        <v>0</v>
      </c>
      <c r="N329" s="388">
        <f>IFERROR($E329*SUMIF('Daily Log'!$W$18:$W$1017,$B329,'Daily Log'!$X$18:$X$1017),0)</f>
        <v>0</v>
      </c>
      <c r="O329" s="388">
        <f>IFERROR($E329*SUMIF('Daily Log'!$Z$18:$Z$1017,$B329,'Daily Log'!$AA$18:$AA$1017),0)</f>
        <v>0</v>
      </c>
      <c r="P329" s="388">
        <f>IFERROR($E329*SUMIF('Daily Log'!$AC$18:$AC$1017,$B329,'Daily Log'!$AD$18:$AD$1017),0)</f>
        <v>0</v>
      </c>
      <c r="Q329" s="388">
        <f>IFERROR($E329*SUMIF('Daily Log'!$AF$18:$AF$1017,$B329,'Daily Log'!$AG$18:$AG$1017),0)</f>
        <v>0</v>
      </c>
      <c r="R329" s="388">
        <f>IFERROR($E329*SUMIF('Daily Log'!$AI$18:$AI$1017,$B329,'Daily Log'!$AJ$18:$AJ$1017),0)</f>
        <v>0</v>
      </c>
      <c r="S329" s="388">
        <f>IFERROR($E329*SUMIF('Daily Log'!$AL$18:$AL$1017,$B329,'Daily Log'!$AM$18:$AM$1017),0)</f>
        <v>0</v>
      </c>
      <c r="T329" s="388">
        <f>IFERROR($E329*SUMIF('Daily Log'!$AO$18:$AO$1017,$B329,'Daily Log'!$AP$18:$AP$1017),0)</f>
        <v>0</v>
      </c>
      <c r="U329" s="388">
        <f>IFERROR($E329*SUMIF('Daily Log'!$AR$18:$AR$1017,$B329,'Daily Log'!$AS$18:$AS$1017),0)</f>
        <v>0</v>
      </c>
      <c r="V329" s="388">
        <f>IFERROR($E329*SUMIF('Daily Log'!$AU$18:$AU$1017,$B329,'Daily Log'!$AV$18:$AV$1017),0)</f>
        <v>0</v>
      </c>
      <c r="W329" s="388">
        <f>IFERROR($E329*SUMIF('Daily Log'!$AX$18:$AX$1017,$B329,'Daily Log'!$AY$18:$AY$1017),0)</f>
        <v>0</v>
      </c>
      <c r="X329" s="388">
        <f>IFERROR($E329*SUMIF('Daily Log'!$BA$18:$BA$1017,$B329,'Daily Log'!$BB$18:$BB$1017),0)</f>
        <v>0</v>
      </c>
      <c r="Y329" s="388">
        <f>IFERROR($E329*SUMIF('Daily Log'!$BD$18:$BD$1017,$B329,'Daily Log'!$BE$18:$BE$1017),0)</f>
        <v>0</v>
      </c>
      <c r="Z329" s="388">
        <f>IFERROR($E329*SUMIF('Daily Log'!$BG$18:$BG$1017,$B329,'Daily Log'!$BH$18:$BH$1017),0)</f>
        <v>0</v>
      </c>
      <c r="AA329" s="388">
        <f>IFERROR($E329*SUMIF('Daily Log'!$BJ$18:$BJ$1017,$B329,'Daily Log'!$BK$18:$BK$1017),0)</f>
        <v>0</v>
      </c>
      <c r="AB329" s="388">
        <f>IFERROR($E329*SUMIF('Daily Log'!$BM$18:$BM$1017,$B329,'Daily Log'!$BN$18:$BN$1017),0)</f>
        <v>0</v>
      </c>
      <c r="AC329" s="388">
        <f>IFERROR($E329*SUMIF('Daily Log'!$BP$18:$BP$1017,$B329,'Daily Log'!$BQ$18:$BQ$1017),0)</f>
        <v>0</v>
      </c>
      <c r="AD329" s="388">
        <f>IFERROR($E329*SUMIF('Daily Log'!$BS$18:$BS$1017,$B329,'Daily Log'!$BT$18:$BT$1017),0)</f>
        <v>0</v>
      </c>
      <c r="AE329" s="388">
        <f>IFERROR($E329*SUMIF('Daily Log'!$BV$18:$BV$1017,$B329,'Daily Log'!$BW$18:$BW$1017),0)</f>
        <v>0</v>
      </c>
      <c r="AF329" s="388">
        <f>IFERROR($E329*SUMIF('Daily Log'!$BY$18:$BY$1017,$B329,'Daily Log'!$BZ$18:$BZ$1017),0)</f>
        <v>0</v>
      </c>
      <c r="AG329" s="388">
        <f>IFERROR($E329*SUMIF('Daily Log'!$CB$18:$CB$1017,$B329,'Daily Log'!$CC$18:$CC$1017),0)</f>
        <v>0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0</v>
      </c>
      <c r="G330" s="388">
        <f>IFERROR($E330*SUMIF('Daily Log'!$B$18:$B$1017,$B330,'Daily Log'!$C$18:$C$1017),0)</f>
        <v>0</v>
      </c>
      <c r="H330" s="388">
        <f>IFERROR($E330*SUMIF('Daily Log'!$E$18:$E$1017,$B330,'Daily Log'!$F$18:$F$1017),0)</f>
        <v>0</v>
      </c>
      <c r="I330" s="388">
        <f>IFERROR($E330*SUMIF('Daily Log'!$H$18:$H$1017,$B330,'Daily Log'!$I$18:$I$1017),0)</f>
        <v>0</v>
      </c>
      <c r="J330" s="388">
        <f>IFERROR($E330*SUMIF('Daily Log'!$K$18:$K$1017,$B330,'Daily Log'!$L$18:$L$1017),0)</f>
        <v>0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0</v>
      </c>
      <c r="M330" s="388">
        <f>IFERROR($E330*SUMIF('Daily Log'!$T$18:$T$1017,$B330,'Daily Log'!$U$18:$U$1017),0)</f>
        <v>0</v>
      </c>
      <c r="N330" s="388">
        <f>IFERROR($E330*SUMIF('Daily Log'!$W$18:$W$1017,$B330,'Daily Log'!$X$18:$X$1017),0)</f>
        <v>0</v>
      </c>
      <c r="O330" s="388">
        <f>IFERROR($E330*SUMIF('Daily Log'!$Z$18:$Z$1017,$B330,'Daily Log'!$AA$18:$AA$1017),0)</f>
        <v>0</v>
      </c>
      <c r="P330" s="388">
        <f>IFERROR($E330*SUMIF('Daily Log'!$AC$18:$AC$1017,$B330,'Daily Log'!$AD$18:$AD$1017),0)</f>
        <v>0</v>
      </c>
      <c r="Q330" s="388">
        <f>IFERROR($E330*SUMIF('Daily Log'!$AF$18:$AF$1017,$B330,'Daily Log'!$AG$18:$AG$1017),0)</f>
        <v>0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0</v>
      </c>
      <c r="U330" s="388">
        <f>IFERROR($E330*SUMIF('Daily Log'!$AR$18:$AR$1017,$B330,'Daily Log'!$AS$18:$AS$1017),0)</f>
        <v>0</v>
      </c>
      <c r="V330" s="388">
        <f>IFERROR($E330*SUMIF('Daily Log'!$AU$18:$AU$1017,$B330,'Daily Log'!$AV$18:$AV$1017),0)</f>
        <v>0</v>
      </c>
      <c r="W330" s="388">
        <f>IFERROR($E330*SUMIF('Daily Log'!$AX$18:$AX$1017,$B330,'Daily Log'!$AY$18:$AY$1017),0)</f>
        <v>0</v>
      </c>
      <c r="X330" s="388">
        <f>IFERROR($E330*SUMIF('Daily Log'!$BA$18:$BA$1017,$B330,'Daily Log'!$BB$18:$BB$1017),0)</f>
        <v>0</v>
      </c>
      <c r="Y330" s="388">
        <f>IFERROR($E330*SUMIF('Daily Log'!$BD$18:$BD$1017,$B330,'Daily Log'!$BE$18:$BE$1017),0)</f>
        <v>0</v>
      </c>
      <c r="Z330" s="388">
        <f>IFERROR($E330*SUMIF('Daily Log'!$BG$18:$BG$1017,$B330,'Daily Log'!$BH$18:$BH$1017),0)</f>
        <v>0</v>
      </c>
      <c r="AA330" s="388">
        <f>IFERROR($E330*SUMIF('Daily Log'!$BJ$18:$BJ$1017,$B330,'Daily Log'!$BK$18:$BK$1017),0)</f>
        <v>0</v>
      </c>
      <c r="AB330" s="388">
        <f>IFERROR($E330*SUMIF('Daily Log'!$BM$18:$BM$1017,$B330,'Daily Log'!$BN$18:$BN$1017),0)</f>
        <v>0</v>
      </c>
      <c r="AC330" s="388">
        <f>IFERROR($E330*SUMIF('Daily Log'!$BP$18:$BP$1017,$B330,'Daily Log'!$BQ$18:$BQ$1017),0)</f>
        <v>0</v>
      </c>
      <c r="AD330" s="388">
        <f>IFERROR($E330*SUMIF('Daily Log'!$BS$18:$BS$1017,$B330,'Daily Log'!$BT$18:$BT$1017),0)</f>
        <v>0</v>
      </c>
      <c r="AE330" s="388">
        <f>IFERROR($E330*SUMIF('Daily Log'!$BV$18:$BV$1017,$B330,'Daily Log'!$BW$18:$BW$1017),0)</f>
        <v>0</v>
      </c>
      <c r="AF330" s="388">
        <f>IFERROR($E330*SUMIF('Daily Log'!$BY$18:$BY$1017,$B330,'Daily Log'!$BZ$18:$BZ$1017),0)</f>
        <v>0</v>
      </c>
      <c r="AG330" s="388">
        <f>IFERROR($E330*SUMIF('Daily Log'!$CB$18:$CB$1017,$B330,'Daily Log'!$CC$18:$CC$1017),0)</f>
        <v>0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0</v>
      </c>
      <c r="G331" s="388">
        <f>IFERROR($E331*SUMIF('Daily Log'!$B$18:$B$1017,$B331,'Daily Log'!$C$18:$C$1017),0)</f>
        <v>0</v>
      </c>
      <c r="H331" s="388">
        <f>IFERROR($E331*SUMIF('Daily Log'!$E$18:$E$1017,$B331,'Daily Log'!$F$18:$F$1017),0)</f>
        <v>0</v>
      </c>
      <c r="I331" s="388">
        <f>IFERROR($E331*SUMIF('Daily Log'!$H$18:$H$1017,$B331,'Daily Log'!$I$18:$I$1017),0)</f>
        <v>0</v>
      </c>
      <c r="J331" s="388">
        <f>IFERROR($E331*SUMIF('Daily Log'!$K$18:$K$1017,$B331,'Daily Log'!$L$18:$L$1017),0)</f>
        <v>0</v>
      </c>
      <c r="K331" s="388">
        <f>IFERROR($E331*SUMIF('Daily Log'!$N$18:$N$1017,$B331,'Daily Log'!$O$18:$O$1017),0)</f>
        <v>0</v>
      </c>
      <c r="L331" s="388">
        <f>IFERROR($E331*SUMIF('Daily Log'!$Q$18:$Q$1017,$B331,'Daily Log'!$R$18:$R$1017),0)</f>
        <v>0</v>
      </c>
      <c r="M331" s="388">
        <f>IFERROR($E331*SUMIF('Daily Log'!$T$18:$T$1017,$B331,'Daily Log'!$U$18:$U$1017),0)</f>
        <v>0</v>
      </c>
      <c r="N331" s="388">
        <f>IFERROR($E331*SUMIF('Daily Log'!$W$18:$W$1017,$B331,'Daily Log'!$X$18:$X$1017),0)</f>
        <v>0</v>
      </c>
      <c r="O331" s="388">
        <f>IFERROR($E331*SUMIF('Daily Log'!$Z$18:$Z$1017,$B331,'Daily Log'!$AA$18:$AA$1017),0)</f>
        <v>0</v>
      </c>
      <c r="P331" s="388">
        <f>IFERROR($E331*SUMIF('Daily Log'!$AC$18:$AC$1017,$B331,'Daily Log'!$AD$18:$AD$1017),0)</f>
        <v>0</v>
      </c>
      <c r="Q331" s="388">
        <f>IFERROR($E331*SUMIF('Daily Log'!$AF$18:$AF$1017,$B331,'Daily Log'!$AG$18:$AG$1017),0)</f>
        <v>0</v>
      </c>
      <c r="R331" s="388">
        <f>IFERROR($E331*SUMIF('Daily Log'!$AI$18:$AI$1017,$B331,'Daily Log'!$AJ$18:$AJ$1017),0)</f>
        <v>0</v>
      </c>
      <c r="S331" s="388">
        <f>IFERROR($E331*SUMIF('Daily Log'!$AL$18:$AL$1017,$B331,'Daily Log'!$AM$18:$AM$1017),0)</f>
        <v>0</v>
      </c>
      <c r="T331" s="388">
        <f>IFERROR($E331*SUMIF('Daily Log'!$AO$18:$AO$1017,$B331,'Daily Log'!$AP$18:$AP$1017),0)</f>
        <v>0</v>
      </c>
      <c r="U331" s="388">
        <f>IFERROR($E331*SUMIF('Daily Log'!$AR$18:$AR$1017,$B331,'Daily Log'!$AS$18:$AS$1017),0)</f>
        <v>0</v>
      </c>
      <c r="V331" s="388">
        <f>IFERROR($E331*SUMIF('Daily Log'!$AU$18:$AU$1017,$B331,'Daily Log'!$AV$18:$AV$1017),0)</f>
        <v>0</v>
      </c>
      <c r="W331" s="388">
        <f>IFERROR($E331*SUMIF('Daily Log'!$AX$18:$AX$1017,$B331,'Daily Log'!$AY$18:$AY$1017),0)</f>
        <v>0</v>
      </c>
      <c r="X331" s="388">
        <f>IFERROR($E331*SUMIF('Daily Log'!$BA$18:$BA$1017,$B331,'Daily Log'!$BB$18:$BB$1017),0)</f>
        <v>0</v>
      </c>
      <c r="Y331" s="388">
        <f>IFERROR($E331*SUMIF('Daily Log'!$BD$18:$BD$1017,$B331,'Daily Log'!$BE$18:$BE$1017),0)</f>
        <v>0</v>
      </c>
      <c r="Z331" s="388">
        <f>IFERROR($E331*SUMIF('Daily Log'!$BG$18:$BG$1017,$B331,'Daily Log'!$BH$18:$BH$1017),0)</f>
        <v>0</v>
      </c>
      <c r="AA331" s="388">
        <f>IFERROR($E331*SUMIF('Daily Log'!$BJ$18:$BJ$1017,$B331,'Daily Log'!$BK$18:$BK$1017),0)</f>
        <v>0</v>
      </c>
      <c r="AB331" s="388">
        <f>IFERROR($E331*SUMIF('Daily Log'!$BM$18:$BM$1017,$B331,'Daily Log'!$BN$18:$BN$1017),0)</f>
        <v>0</v>
      </c>
      <c r="AC331" s="388">
        <f>IFERROR($E331*SUMIF('Daily Log'!$BP$18:$BP$1017,$B331,'Daily Log'!$BQ$18:$BQ$1017),0)</f>
        <v>0</v>
      </c>
      <c r="AD331" s="388">
        <f>IFERROR($E331*SUMIF('Daily Log'!$BS$18:$BS$1017,$B331,'Daily Log'!$BT$18:$BT$1017),0)</f>
        <v>0</v>
      </c>
      <c r="AE331" s="388">
        <f>IFERROR($E331*SUMIF('Daily Log'!$BV$18:$BV$1017,$B331,'Daily Log'!$BW$18:$BW$1017),0)</f>
        <v>0</v>
      </c>
      <c r="AF331" s="388">
        <f>IFERROR($E331*SUMIF('Daily Log'!$BY$18:$BY$1017,$B331,'Daily Log'!$BZ$18:$BZ$1017),0)</f>
        <v>0</v>
      </c>
      <c r="AG331" s="388">
        <f>IFERROR($E331*SUMIF('Daily Log'!$CB$18:$CB$1017,$B331,'Daily Log'!$CC$18:$CC$1017),0)</f>
        <v>0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0</v>
      </c>
      <c r="G332" s="388">
        <f>IFERROR($E332*SUMIF('Daily Log'!$B$18:$B$1017,$B332,'Daily Log'!$C$18:$C$1017),0)</f>
        <v>0</v>
      </c>
      <c r="H332" s="388">
        <f>IFERROR($E332*SUMIF('Daily Log'!$E$18:$E$1017,$B332,'Daily Log'!$F$18:$F$1017),0)</f>
        <v>0</v>
      </c>
      <c r="I332" s="388">
        <f>IFERROR($E332*SUMIF('Daily Log'!$H$18:$H$1017,$B332,'Daily Log'!$I$18:$I$1017),0)</f>
        <v>0</v>
      </c>
      <c r="J332" s="388">
        <f>IFERROR($E332*SUMIF('Daily Log'!$K$18:$K$1017,$B332,'Daily Log'!$L$18:$L$1017),0)</f>
        <v>0</v>
      </c>
      <c r="K332" s="388">
        <f>IFERROR($E332*SUMIF('Daily Log'!$N$18:$N$1017,$B332,'Daily Log'!$O$18:$O$1017),0)</f>
        <v>0</v>
      </c>
      <c r="L332" s="388">
        <f>IFERROR($E332*SUMIF('Daily Log'!$Q$18:$Q$1017,$B332,'Daily Log'!$R$18:$R$1017),0)</f>
        <v>0</v>
      </c>
      <c r="M332" s="388">
        <f>IFERROR($E332*SUMIF('Daily Log'!$T$18:$T$1017,$B332,'Daily Log'!$U$18:$U$1017),0)</f>
        <v>0</v>
      </c>
      <c r="N332" s="388">
        <f>IFERROR($E332*SUMIF('Daily Log'!$W$18:$W$1017,$B332,'Daily Log'!$X$18:$X$1017),0)</f>
        <v>0</v>
      </c>
      <c r="O332" s="388">
        <f>IFERROR($E332*SUMIF('Daily Log'!$Z$18:$Z$1017,$B332,'Daily Log'!$AA$18:$AA$1017),0)</f>
        <v>0</v>
      </c>
      <c r="P332" s="388">
        <f>IFERROR($E332*SUMIF('Daily Log'!$AC$18:$AC$1017,$B332,'Daily Log'!$AD$18:$AD$1017),0)</f>
        <v>0</v>
      </c>
      <c r="Q332" s="388">
        <f>IFERROR($E332*SUMIF('Daily Log'!$AF$18:$AF$1017,$B332,'Daily Log'!$AG$18:$AG$1017),0)</f>
        <v>0</v>
      </c>
      <c r="R332" s="388">
        <f>IFERROR($E332*SUMIF('Daily Log'!$AI$18:$AI$1017,$B332,'Daily Log'!$AJ$18:$AJ$1017),0)</f>
        <v>0</v>
      </c>
      <c r="S332" s="388">
        <f>IFERROR($E332*SUMIF('Daily Log'!$AL$18:$AL$1017,$B332,'Daily Log'!$AM$18:$AM$1017),0)</f>
        <v>0</v>
      </c>
      <c r="T332" s="388">
        <f>IFERROR($E332*SUMIF('Daily Log'!$AO$18:$AO$1017,$B332,'Daily Log'!$AP$18:$AP$1017),0)</f>
        <v>0</v>
      </c>
      <c r="U332" s="388">
        <f>IFERROR($E332*SUMIF('Daily Log'!$AR$18:$AR$1017,$B332,'Daily Log'!$AS$18:$AS$1017),0)</f>
        <v>0</v>
      </c>
      <c r="V332" s="388">
        <f>IFERROR($E332*SUMIF('Daily Log'!$AU$18:$AU$1017,$B332,'Daily Log'!$AV$18:$AV$1017),0)</f>
        <v>0</v>
      </c>
      <c r="W332" s="388">
        <f>IFERROR($E332*SUMIF('Daily Log'!$AX$18:$AX$1017,$B332,'Daily Log'!$AY$18:$AY$1017),0)</f>
        <v>0</v>
      </c>
      <c r="X332" s="388">
        <f>IFERROR($E332*SUMIF('Daily Log'!$BA$18:$BA$1017,$B332,'Daily Log'!$BB$18:$BB$1017),0)</f>
        <v>0</v>
      </c>
      <c r="Y332" s="388">
        <f>IFERROR($E332*SUMIF('Daily Log'!$BD$18:$BD$1017,$B332,'Daily Log'!$BE$18:$BE$1017),0)</f>
        <v>0</v>
      </c>
      <c r="Z332" s="388">
        <f>IFERROR($E332*SUMIF('Daily Log'!$BG$18:$BG$1017,$B332,'Daily Log'!$BH$18:$BH$1017),0)</f>
        <v>0</v>
      </c>
      <c r="AA332" s="388">
        <f>IFERROR($E332*SUMIF('Daily Log'!$BJ$18:$BJ$1017,$B332,'Daily Log'!$BK$18:$BK$1017),0)</f>
        <v>0</v>
      </c>
      <c r="AB332" s="388">
        <f>IFERROR($E332*SUMIF('Daily Log'!$BM$18:$BM$1017,$B332,'Daily Log'!$BN$18:$BN$1017),0)</f>
        <v>0</v>
      </c>
      <c r="AC332" s="388">
        <f>IFERROR($E332*SUMIF('Daily Log'!$BP$18:$BP$1017,$B332,'Daily Log'!$BQ$18:$BQ$1017),0)</f>
        <v>0</v>
      </c>
      <c r="AD332" s="388">
        <f>IFERROR($E332*SUMIF('Daily Log'!$BS$18:$BS$1017,$B332,'Daily Log'!$BT$18:$BT$1017),0)</f>
        <v>0</v>
      </c>
      <c r="AE332" s="388">
        <f>IFERROR($E332*SUMIF('Daily Log'!$BV$18:$BV$1017,$B332,'Daily Log'!$BW$18:$BW$1017),0)</f>
        <v>0</v>
      </c>
      <c r="AF332" s="388">
        <f>IFERROR($E332*SUMIF('Daily Log'!$BY$18:$BY$1017,$B332,'Daily Log'!$BZ$18:$BZ$1017),0)</f>
        <v>0</v>
      </c>
      <c r="AG332" s="388">
        <f>IFERROR($E332*SUMIF('Daily Log'!$CB$18:$CB$1017,$B332,'Daily Log'!$CC$18:$CC$1017),0)</f>
        <v>0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0</v>
      </c>
      <c r="G333" s="388">
        <f>IFERROR($E333*SUMIF('Daily Log'!$B$18:$B$1017,$B333,'Daily Log'!$C$18:$C$1017),0)</f>
        <v>0</v>
      </c>
      <c r="H333" s="388">
        <f>IFERROR($E333*SUMIF('Daily Log'!$E$18:$E$1017,$B333,'Daily Log'!$F$18:$F$1017),0)</f>
        <v>0</v>
      </c>
      <c r="I333" s="388">
        <f>IFERROR($E333*SUMIF('Daily Log'!$H$18:$H$1017,$B333,'Daily Log'!$I$18:$I$1017),0)</f>
        <v>0</v>
      </c>
      <c r="J333" s="388">
        <f>IFERROR($E333*SUMIF('Daily Log'!$K$18:$K$1017,$B333,'Daily Log'!$L$18:$L$1017),0)</f>
        <v>0</v>
      </c>
      <c r="K333" s="388">
        <f>IFERROR($E333*SUMIF('Daily Log'!$N$18:$N$1017,$B333,'Daily Log'!$O$18:$O$1017),0)</f>
        <v>0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0</v>
      </c>
      <c r="N333" s="388">
        <f>IFERROR($E333*SUMIF('Daily Log'!$W$18:$W$1017,$B333,'Daily Log'!$X$18:$X$1017),0)</f>
        <v>0</v>
      </c>
      <c r="O333" s="388">
        <f>IFERROR($E333*SUMIF('Daily Log'!$Z$18:$Z$1017,$B333,'Daily Log'!$AA$18:$AA$1017),0)</f>
        <v>0</v>
      </c>
      <c r="P333" s="388">
        <f>IFERROR($E333*SUMIF('Daily Log'!$AC$18:$AC$1017,$B333,'Daily Log'!$AD$18:$AD$1017),0)</f>
        <v>0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0</v>
      </c>
      <c r="T333" s="388">
        <f>IFERROR($E333*SUMIF('Daily Log'!$AO$18:$AO$1017,$B333,'Daily Log'!$AP$18:$AP$1017),0)</f>
        <v>0</v>
      </c>
      <c r="U333" s="388">
        <f>IFERROR($E333*SUMIF('Daily Log'!$AR$18:$AR$1017,$B333,'Daily Log'!$AS$18:$AS$1017),0)</f>
        <v>0</v>
      </c>
      <c r="V333" s="388">
        <f>IFERROR($E333*SUMIF('Daily Log'!$AU$18:$AU$1017,$B333,'Daily Log'!$AV$18:$AV$1017),0)</f>
        <v>0</v>
      </c>
      <c r="W333" s="388">
        <f>IFERROR($E333*SUMIF('Daily Log'!$AX$18:$AX$1017,$B333,'Daily Log'!$AY$18:$AY$1017),0)</f>
        <v>0</v>
      </c>
      <c r="X333" s="388">
        <f>IFERROR($E333*SUMIF('Daily Log'!$BA$18:$BA$1017,$B333,'Daily Log'!$BB$18:$BB$1017),0)</f>
        <v>0</v>
      </c>
      <c r="Y333" s="388">
        <f>IFERROR($E333*SUMIF('Daily Log'!$BD$18:$BD$1017,$B333,'Daily Log'!$BE$18:$BE$1017),0)</f>
        <v>0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0</v>
      </c>
      <c r="AC333" s="388">
        <f>IFERROR($E333*SUMIF('Daily Log'!$BP$18:$BP$1017,$B333,'Daily Log'!$BQ$18:$BQ$1017),0)</f>
        <v>0</v>
      </c>
      <c r="AD333" s="388">
        <f>IFERROR($E333*SUMIF('Daily Log'!$BS$18:$BS$1017,$B333,'Daily Log'!$BT$18:$BT$1017),0)</f>
        <v>0</v>
      </c>
      <c r="AE333" s="388">
        <f>IFERROR($E333*SUMIF('Daily Log'!$BV$18:$BV$1017,$B333,'Daily Log'!$BW$18:$BW$1017),0)</f>
        <v>0</v>
      </c>
      <c r="AF333" s="388">
        <f>IFERROR($E333*SUMIF('Daily Log'!$BY$18:$BY$1017,$B333,'Daily Log'!$BZ$18:$BZ$1017),0)</f>
        <v>0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0</v>
      </c>
      <c r="G334" s="388">
        <f>IFERROR($E334*SUMIF('Daily Log'!$B$18:$B$1017,$B334,'Daily Log'!$C$18:$C$1017),0)</f>
        <v>0</v>
      </c>
      <c r="H334" s="388">
        <f>IFERROR($E334*SUMIF('Daily Log'!$E$18:$E$1017,$B334,'Daily Log'!$F$18:$F$1017),0)</f>
        <v>0</v>
      </c>
      <c r="I334" s="388">
        <f>IFERROR($E334*SUMIF('Daily Log'!$H$18:$H$1017,$B334,'Daily Log'!$I$18:$I$1017),0)</f>
        <v>0</v>
      </c>
      <c r="J334" s="388">
        <f>IFERROR($E334*SUMIF('Daily Log'!$K$18:$K$1017,$B334,'Daily Log'!$L$18:$L$1017),0)</f>
        <v>0</v>
      </c>
      <c r="K334" s="388">
        <f>IFERROR($E334*SUMIF('Daily Log'!$N$18:$N$1017,$B334,'Daily Log'!$O$18:$O$1017),0)</f>
        <v>0</v>
      </c>
      <c r="L334" s="388">
        <f>IFERROR($E334*SUMIF('Daily Log'!$Q$18:$Q$1017,$B334,'Daily Log'!$R$18:$R$1017),0)</f>
        <v>0</v>
      </c>
      <c r="M334" s="388">
        <f>IFERROR($E334*SUMIF('Daily Log'!$T$18:$T$1017,$B334,'Daily Log'!$U$18:$U$1017),0)</f>
        <v>0</v>
      </c>
      <c r="N334" s="388">
        <f>IFERROR($E334*SUMIF('Daily Log'!$W$18:$W$1017,$B334,'Daily Log'!$X$18:$X$1017),0)</f>
        <v>0</v>
      </c>
      <c r="O334" s="388">
        <f>IFERROR($E334*SUMIF('Daily Log'!$Z$18:$Z$1017,$B334,'Daily Log'!$AA$18:$AA$1017),0)</f>
        <v>0</v>
      </c>
      <c r="P334" s="388">
        <f>IFERROR($E334*SUMIF('Daily Log'!$AC$18:$AC$1017,$B334,'Daily Log'!$AD$18:$AD$1017),0)</f>
        <v>0</v>
      </c>
      <c r="Q334" s="388">
        <f>IFERROR($E334*SUMIF('Daily Log'!$AF$18:$AF$1017,$B334,'Daily Log'!$AG$18:$AG$1017),0)</f>
        <v>0</v>
      </c>
      <c r="R334" s="388">
        <f>IFERROR($E334*SUMIF('Daily Log'!$AI$18:$AI$1017,$B334,'Daily Log'!$AJ$18:$AJ$1017),0)</f>
        <v>0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0</v>
      </c>
      <c r="U334" s="388">
        <f>IFERROR($E334*SUMIF('Daily Log'!$AR$18:$AR$1017,$B334,'Daily Log'!$AS$18:$AS$1017),0)</f>
        <v>0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0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0</v>
      </c>
      <c r="Z334" s="388">
        <f>IFERROR($E334*SUMIF('Daily Log'!$BG$18:$BG$1017,$B334,'Daily Log'!$BH$18:$BH$1017),0)</f>
        <v>0</v>
      </c>
      <c r="AA334" s="388">
        <f>IFERROR($E334*SUMIF('Daily Log'!$BJ$18:$BJ$1017,$B334,'Daily Log'!$BK$18:$BK$1017),0)</f>
        <v>0</v>
      </c>
      <c r="AB334" s="388">
        <f>IFERROR($E334*SUMIF('Daily Log'!$BM$18:$BM$1017,$B334,'Daily Log'!$BN$18:$BN$1017),0)</f>
        <v>0</v>
      </c>
      <c r="AC334" s="388">
        <f>IFERROR($E334*SUMIF('Daily Log'!$BP$18:$BP$1017,$B334,'Daily Log'!$BQ$18:$BQ$1017),0)</f>
        <v>0</v>
      </c>
      <c r="AD334" s="388">
        <f>IFERROR($E334*SUMIF('Daily Log'!$BS$18:$BS$1017,$B334,'Daily Log'!$BT$18:$BT$1017),0)</f>
        <v>0</v>
      </c>
      <c r="AE334" s="388">
        <f>IFERROR($E334*SUMIF('Daily Log'!$BV$18:$BV$1017,$B334,'Daily Log'!$BW$18:$BW$1017),0)</f>
        <v>0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0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0</v>
      </c>
      <c r="G335" s="388">
        <f>IFERROR($E335*SUMIF('Daily Log'!$B$18:$B$1017,$B335,'Daily Log'!$C$18:$C$1017),0)</f>
        <v>0</v>
      </c>
      <c r="H335" s="388">
        <f>IFERROR($E335*SUMIF('Daily Log'!$E$18:$E$1017,$B335,'Daily Log'!$F$18:$F$1017),0)</f>
        <v>0</v>
      </c>
      <c r="I335" s="388">
        <f>IFERROR($E335*SUMIF('Daily Log'!$H$18:$H$1017,$B335,'Daily Log'!$I$18:$I$1017),0)</f>
        <v>0</v>
      </c>
      <c r="J335" s="388">
        <f>IFERROR($E335*SUMIF('Daily Log'!$K$18:$K$1017,$B335,'Daily Log'!$L$18:$L$1017),0)</f>
        <v>0</v>
      </c>
      <c r="K335" s="388">
        <f>IFERROR($E335*SUMIF('Daily Log'!$N$18:$N$1017,$B335,'Daily Log'!$O$18:$O$1017),0)</f>
        <v>0</v>
      </c>
      <c r="L335" s="388">
        <f>IFERROR($E335*SUMIF('Daily Log'!$Q$18:$Q$1017,$B335,'Daily Log'!$R$18:$R$1017),0)</f>
        <v>0</v>
      </c>
      <c r="M335" s="388">
        <f>IFERROR($E335*SUMIF('Daily Log'!$T$18:$T$1017,$B335,'Daily Log'!$U$18:$U$1017),0)</f>
        <v>0</v>
      </c>
      <c r="N335" s="388">
        <f>IFERROR($E335*SUMIF('Daily Log'!$W$18:$W$1017,$B335,'Daily Log'!$X$18:$X$1017),0)</f>
        <v>0</v>
      </c>
      <c r="O335" s="388">
        <f>IFERROR($E335*SUMIF('Daily Log'!$Z$18:$Z$1017,$B335,'Daily Log'!$AA$18:$AA$1017),0)</f>
        <v>0</v>
      </c>
      <c r="P335" s="388">
        <f>IFERROR($E335*SUMIF('Daily Log'!$AC$18:$AC$1017,$B335,'Daily Log'!$AD$18:$AD$1017),0)</f>
        <v>0</v>
      </c>
      <c r="Q335" s="388">
        <f>IFERROR($E335*SUMIF('Daily Log'!$AF$18:$AF$1017,$B335,'Daily Log'!$AG$18:$AG$1017),0)</f>
        <v>0</v>
      </c>
      <c r="R335" s="388">
        <f>IFERROR($E335*SUMIF('Daily Log'!$AI$18:$AI$1017,$B335,'Daily Log'!$AJ$18:$AJ$1017),0)</f>
        <v>0</v>
      </c>
      <c r="S335" s="388">
        <f>IFERROR($E335*SUMIF('Daily Log'!$AL$18:$AL$1017,$B335,'Daily Log'!$AM$18:$AM$1017),0)</f>
        <v>0</v>
      </c>
      <c r="T335" s="388">
        <f>IFERROR($E335*SUMIF('Daily Log'!$AO$18:$AO$1017,$B335,'Daily Log'!$AP$18:$AP$1017),0)</f>
        <v>0</v>
      </c>
      <c r="U335" s="388">
        <f>IFERROR($E335*SUMIF('Daily Log'!$AR$18:$AR$1017,$B335,'Daily Log'!$AS$18:$AS$1017),0)</f>
        <v>0</v>
      </c>
      <c r="V335" s="388">
        <f>IFERROR($E335*SUMIF('Daily Log'!$AU$18:$AU$1017,$B335,'Daily Log'!$AV$18:$AV$1017),0)</f>
        <v>0</v>
      </c>
      <c r="W335" s="388">
        <f>IFERROR($E335*SUMIF('Daily Log'!$AX$18:$AX$1017,$B335,'Daily Log'!$AY$18:$AY$1017),0)</f>
        <v>0</v>
      </c>
      <c r="X335" s="388">
        <f>IFERROR($E335*SUMIF('Daily Log'!$BA$18:$BA$1017,$B335,'Daily Log'!$BB$18:$BB$1017),0)</f>
        <v>0</v>
      </c>
      <c r="Y335" s="388">
        <f>IFERROR($E335*SUMIF('Daily Log'!$BD$18:$BD$1017,$B335,'Daily Log'!$BE$18:$BE$1017),0)</f>
        <v>0</v>
      </c>
      <c r="Z335" s="388">
        <f>IFERROR($E335*SUMIF('Daily Log'!$BG$18:$BG$1017,$B335,'Daily Log'!$BH$18:$BH$1017),0)</f>
        <v>0</v>
      </c>
      <c r="AA335" s="388">
        <f>IFERROR($E335*SUMIF('Daily Log'!$BJ$18:$BJ$1017,$B335,'Daily Log'!$BK$18:$BK$1017),0)</f>
        <v>0</v>
      </c>
      <c r="AB335" s="388">
        <f>IFERROR($E335*SUMIF('Daily Log'!$BM$18:$BM$1017,$B335,'Daily Log'!$BN$18:$BN$1017),0)</f>
        <v>0</v>
      </c>
      <c r="AC335" s="388">
        <f>IFERROR($E335*SUMIF('Daily Log'!$BP$18:$BP$1017,$B335,'Daily Log'!$BQ$18:$BQ$1017),0)</f>
        <v>0</v>
      </c>
      <c r="AD335" s="388">
        <f>IFERROR($E335*SUMIF('Daily Log'!$BS$18:$BS$1017,$B335,'Daily Log'!$BT$18:$BT$1017),0)</f>
        <v>0</v>
      </c>
      <c r="AE335" s="388">
        <f>IFERROR($E335*SUMIF('Daily Log'!$BV$18:$BV$1017,$B335,'Daily Log'!$BW$18:$BW$1017),0)</f>
        <v>0</v>
      </c>
      <c r="AF335" s="388">
        <f>IFERROR($E335*SUMIF('Daily Log'!$BY$18:$BY$1017,$B335,'Daily Log'!$BZ$18:$BZ$1017),0)</f>
        <v>0</v>
      </c>
      <c r="AG335" s="388">
        <f>IFERROR($E335*SUMIF('Daily Log'!$CB$18:$CB$1017,$B335,'Daily Log'!$CC$18:$CC$1017),0)</f>
        <v>0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0</v>
      </c>
      <c r="G336" s="388">
        <f>IFERROR($E336*SUMIF('Daily Log'!$B$18:$B$1017,$B336,'Daily Log'!$C$18:$C$1017),0)</f>
        <v>0</v>
      </c>
      <c r="H336" s="388">
        <f>IFERROR($E336*SUMIF('Daily Log'!$E$18:$E$1017,$B336,'Daily Log'!$F$18:$F$1017),0)</f>
        <v>0</v>
      </c>
      <c r="I336" s="388">
        <f>IFERROR($E336*SUMIF('Daily Log'!$H$18:$H$1017,$B336,'Daily Log'!$I$18:$I$1017),0)</f>
        <v>0</v>
      </c>
      <c r="J336" s="388">
        <f>IFERROR($E336*SUMIF('Daily Log'!$K$18:$K$1017,$B336,'Daily Log'!$L$18:$L$1017),0)</f>
        <v>0</v>
      </c>
      <c r="K336" s="388">
        <f>IFERROR($E336*SUMIF('Daily Log'!$N$18:$N$1017,$B336,'Daily Log'!$O$18:$O$1017),0)</f>
        <v>0</v>
      </c>
      <c r="L336" s="388">
        <f>IFERROR($E336*SUMIF('Daily Log'!$Q$18:$Q$1017,$B336,'Daily Log'!$R$18:$R$1017),0)</f>
        <v>0</v>
      </c>
      <c r="M336" s="388">
        <f>IFERROR($E336*SUMIF('Daily Log'!$T$18:$T$1017,$B336,'Daily Log'!$U$18:$U$1017),0)</f>
        <v>0</v>
      </c>
      <c r="N336" s="388">
        <f>IFERROR($E336*SUMIF('Daily Log'!$W$18:$W$1017,$B336,'Daily Log'!$X$18:$X$1017),0)</f>
        <v>0</v>
      </c>
      <c r="O336" s="388">
        <f>IFERROR($E336*SUMIF('Daily Log'!$Z$18:$Z$1017,$B336,'Daily Log'!$AA$18:$AA$1017),0)</f>
        <v>0</v>
      </c>
      <c r="P336" s="388">
        <f>IFERROR($E336*SUMIF('Daily Log'!$AC$18:$AC$1017,$B336,'Daily Log'!$AD$18:$AD$1017),0)</f>
        <v>0</v>
      </c>
      <c r="Q336" s="388">
        <f>IFERROR($E336*SUMIF('Daily Log'!$AF$18:$AF$1017,$B336,'Daily Log'!$AG$18:$AG$1017),0)</f>
        <v>0</v>
      </c>
      <c r="R336" s="388">
        <f>IFERROR($E336*SUMIF('Daily Log'!$AI$18:$AI$1017,$B336,'Daily Log'!$AJ$18:$AJ$1017),0)</f>
        <v>0</v>
      </c>
      <c r="S336" s="388">
        <f>IFERROR($E336*SUMIF('Daily Log'!$AL$18:$AL$1017,$B336,'Daily Log'!$AM$18:$AM$1017),0)</f>
        <v>0</v>
      </c>
      <c r="T336" s="388">
        <f>IFERROR($E336*SUMIF('Daily Log'!$AO$18:$AO$1017,$B336,'Daily Log'!$AP$18:$AP$1017),0)</f>
        <v>0</v>
      </c>
      <c r="U336" s="388">
        <f>IFERROR($E336*SUMIF('Daily Log'!$AR$18:$AR$1017,$B336,'Daily Log'!$AS$18:$AS$1017),0)</f>
        <v>0</v>
      </c>
      <c r="V336" s="388">
        <f>IFERROR($E336*SUMIF('Daily Log'!$AU$18:$AU$1017,$B336,'Daily Log'!$AV$18:$AV$1017),0)</f>
        <v>0</v>
      </c>
      <c r="W336" s="388">
        <f>IFERROR($E336*SUMIF('Daily Log'!$AX$18:$AX$1017,$B336,'Daily Log'!$AY$18:$AY$1017),0)</f>
        <v>0</v>
      </c>
      <c r="X336" s="388">
        <f>IFERROR($E336*SUMIF('Daily Log'!$BA$18:$BA$1017,$B336,'Daily Log'!$BB$18:$BB$1017),0)</f>
        <v>0</v>
      </c>
      <c r="Y336" s="388">
        <f>IFERROR($E336*SUMIF('Daily Log'!$BD$18:$BD$1017,$B336,'Daily Log'!$BE$18:$BE$1017),0)</f>
        <v>0</v>
      </c>
      <c r="Z336" s="388">
        <f>IFERROR($E336*SUMIF('Daily Log'!$BG$18:$BG$1017,$B336,'Daily Log'!$BH$18:$BH$1017),0)</f>
        <v>0</v>
      </c>
      <c r="AA336" s="388">
        <f>IFERROR($E336*SUMIF('Daily Log'!$BJ$18:$BJ$1017,$B336,'Daily Log'!$BK$18:$BK$1017),0)</f>
        <v>0</v>
      </c>
      <c r="AB336" s="388">
        <f>IFERROR($E336*SUMIF('Daily Log'!$BM$18:$BM$1017,$B336,'Daily Log'!$BN$18:$BN$1017),0)</f>
        <v>0</v>
      </c>
      <c r="AC336" s="388">
        <f>IFERROR($E336*SUMIF('Daily Log'!$BP$18:$BP$1017,$B336,'Daily Log'!$BQ$18:$BQ$1017),0)</f>
        <v>0</v>
      </c>
      <c r="AD336" s="388">
        <f>IFERROR($E336*SUMIF('Daily Log'!$BS$18:$BS$1017,$B336,'Daily Log'!$BT$18:$BT$1017),0)</f>
        <v>0</v>
      </c>
      <c r="AE336" s="388">
        <f>IFERROR($E336*SUMIF('Daily Log'!$BV$18:$BV$1017,$B336,'Daily Log'!$BW$18:$BW$1017),0)</f>
        <v>0</v>
      </c>
      <c r="AF336" s="388">
        <f>IFERROR($E336*SUMIF('Daily Log'!$BY$18:$BY$1017,$B336,'Daily Log'!$BZ$18:$BZ$1017),0)</f>
        <v>0</v>
      </c>
      <c r="AG336" s="388">
        <f>IFERROR($E336*SUMIF('Daily Log'!$CB$18:$CB$1017,$B336,'Daily Log'!$CC$18:$CC$1017),0)</f>
        <v>0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0</v>
      </c>
      <c r="G337" s="388">
        <f>IFERROR($E337*SUMIF('Daily Log'!$B$18:$B$1017,$B337,'Daily Log'!$C$18:$C$1017),0)</f>
        <v>0</v>
      </c>
      <c r="H337" s="388">
        <f>IFERROR($E337*SUMIF('Daily Log'!$E$18:$E$1017,$B337,'Daily Log'!$F$18:$F$1017),0)</f>
        <v>0</v>
      </c>
      <c r="I337" s="388">
        <f>IFERROR($E337*SUMIF('Daily Log'!$H$18:$H$1017,$B337,'Daily Log'!$I$18:$I$1017),0)</f>
        <v>0</v>
      </c>
      <c r="J337" s="388">
        <f>IFERROR($E337*SUMIF('Daily Log'!$K$18:$K$1017,$B337,'Daily Log'!$L$18:$L$1017),0)</f>
        <v>0</v>
      </c>
      <c r="K337" s="388">
        <f>IFERROR($E337*SUMIF('Daily Log'!$N$18:$N$1017,$B337,'Daily Log'!$O$18:$O$1017),0)</f>
        <v>0</v>
      </c>
      <c r="L337" s="388">
        <f>IFERROR($E337*SUMIF('Daily Log'!$Q$18:$Q$1017,$B337,'Daily Log'!$R$18:$R$1017),0)</f>
        <v>0</v>
      </c>
      <c r="M337" s="388">
        <f>IFERROR($E337*SUMIF('Daily Log'!$T$18:$T$1017,$B337,'Daily Log'!$U$18:$U$1017),0)</f>
        <v>0</v>
      </c>
      <c r="N337" s="388">
        <f>IFERROR($E337*SUMIF('Daily Log'!$W$18:$W$1017,$B337,'Daily Log'!$X$18:$X$1017),0)</f>
        <v>0</v>
      </c>
      <c r="O337" s="388">
        <f>IFERROR($E337*SUMIF('Daily Log'!$Z$18:$Z$1017,$B337,'Daily Log'!$AA$18:$AA$1017),0)</f>
        <v>0</v>
      </c>
      <c r="P337" s="388">
        <f>IFERROR($E337*SUMIF('Daily Log'!$AC$18:$AC$1017,$B337,'Daily Log'!$AD$18:$AD$1017),0)</f>
        <v>0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0</v>
      </c>
      <c r="S337" s="388">
        <f>IFERROR($E337*SUMIF('Daily Log'!$AL$18:$AL$1017,$B337,'Daily Log'!$AM$18:$AM$1017),0)</f>
        <v>0</v>
      </c>
      <c r="T337" s="388">
        <f>IFERROR($E337*SUMIF('Daily Log'!$AO$18:$AO$1017,$B337,'Daily Log'!$AP$18:$AP$1017),0)</f>
        <v>0</v>
      </c>
      <c r="U337" s="388">
        <f>IFERROR($E337*SUMIF('Daily Log'!$AR$18:$AR$1017,$B337,'Daily Log'!$AS$18:$AS$1017),0)</f>
        <v>0</v>
      </c>
      <c r="V337" s="388">
        <f>IFERROR($E337*SUMIF('Daily Log'!$AU$18:$AU$1017,$B337,'Daily Log'!$AV$18:$AV$1017),0)</f>
        <v>0</v>
      </c>
      <c r="W337" s="388">
        <f>IFERROR($E337*SUMIF('Daily Log'!$AX$18:$AX$1017,$B337,'Daily Log'!$AY$18:$AY$1017),0)</f>
        <v>0</v>
      </c>
      <c r="X337" s="388">
        <f>IFERROR($E337*SUMIF('Daily Log'!$BA$18:$BA$1017,$B337,'Daily Log'!$BB$18:$BB$1017),0)</f>
        <v>0</v>
      </c>
      <c r="Y337" s="388">
        <f>IFERROR($E337*SUMIF('Daily Log'!$BD$18:$BD$1017,$B337,'Daily Log'!$BE$18:$BE$1017),0)</f>
        <v>0</v>
      </c>
      <c r="Z337" s="388">
        <f>IFERROR($E337*SUMIF('Daily Log'!$BG$18:$BG$1017,$B337,'Daily Log'!$BH$18:$BH$1017),0)</f>
        <v>0</v>
      </c>
      <c r="AA337" s="388">
        <f>IFERROR($E337*SUMIF('Daily Log'!$BJ$18:$BJ$1017,$B337,'Daily Log'!$BK$18:$BK$1017),0)</f>
        <v>0</v>
      </c>
      <c r="AB337" s="388">
        <f>IFERROR($E337*SUMIF('Daily Log'!$BM$18:$BM$1017,$B337,'Daily Log'!$BN$18:$BN$1017),0)</f>
        <v>0</v>
      </c>
      <c r="AC337" s="388">
        <f>IFERROR($E337*SUMIF('Daily Log'!$BP$18:$BP$1017,$B337,'Daily Log'!$BQ$18:$BQ$1017),0)</f>
        <v>0</v>
      </c>
      <c r="AD337" s="388">
        <f>IFERROR($E337*SUMIF('Daily Log'!$BS$18:$BS$1017,$B337,'Daily Log'!$BT$18:$BT$1017),0)</f>
        <v>0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0</v>
      </c>
      <c r="AG337" s="388">
        <f>IFERROR($E337*SUMIF('Daily Log'!$CB$18:$CB$1017,$B337,'Daily Log'!$CC$18:$CC$1017),0)</f>
        <v>0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0</v>
      </c>
      <c r="G338" s="388">
        <f>IFERROR($E338*SUMIF('Daily Log'!$B$18:$B$1017,$B338,'Daily Log'!$C$18:$C$1017),0)</f>
        <v>0</v>
      </c>
      <c r="H338" s="388">
        <f>IFERROR($E338*SUMIF('Daily Log'!$E$18:$E$1017,$B338,'Daily Log'!$F$18:$F$1017),0)</f>
        <v>0</v>
      </c>
      <c r="I338" s="388">
        <f>IFERROR($E338*SUMIF('Daily Log'!$H$18:$H$1017,$B338,'Daily Log'!$I$18:$I$1017),0)</f>
        <v>0</v>
      </c>
      <c r="J338" s="388">
        <f>IFERROR($E338*SUMIF('Daily Log'!$K$18:$K$1017,$B338,'Daily Log'!$L$18:$L$1017),0)</f>
        <v>0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0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0</v>
      </c>
      <c r="P338" s="388">
        <f>IFERROR($E338*SUMIF('Daily Log'!$AC$18:$AC$1017,$B338,'Daily Log'!$AD$18:$AD$1017),0)</f>
        <v>0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0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0</v>
      </c>
      <c r="U338" s="388">
        <f>IFERROR($E338*SUMIF('Daily Log'!$AR$18:$AR$1017,$B338,'Daily Log'!$AS$18:$AS$1017),0)</f>
        <v>0</v>
      </c>
      <c r="V338" s="388">
        <f>IFERROR($E338*SUMIF('Daily Log'!$AU$18:$AU$1017,$B338,'Daily Log'!$AV$18:$AV$1017),0)</f>
        <v>0</v>
      </c>
      <c r="W338" s="388">
        <f>IFERROR($E338*SUMIF('Daily Log'!$AX$18:$AX$1017,$B338,'Daily Log'!$AY$18:$AY$1017),0)</f>
        <v>0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0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0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0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0</v>
      </c>
      <c r="G339" s="388">
        <f>IFERROR($E339*SUMIF('Daily Log'!$B$18:$B$1017,$B339,'Daily Log'!$C$18:$C$1017),0)</f>
        <v>0</v>
      </c>
      <c r="H339" s="388">
        <f>IFERROR($E339*SUMIF('Daily Log'!$E$18:$E$1017,$B339,'Daily Log'!$F$18:$F$1017),0)</f>
        <v>0</v>
      </c>
      <c r="I339" s="388">
        <f>IFERROR($E339*SUMIF('Daily Log'!$H$18:$H$1017,$B339,'Daily Log'!$I$18:$I$1017),0)</f>
        <v>0</v>
      </c>
      <c r="J339" s="388">
        <f>IFERROR($E339*SUMIF('Daily Log'!$K$18:$K$1017,$B339,'Daily Log'!$L$18:$L$1017),0)</f>
        <v>0</v>
      </c>
      <c r="K339" s="388">
        <f>IFERROR($E339*SUMIF('Daily Log'!$N$18:$N$1017,$B339,'Daily Log'!$O$18:$O$1017),0)</f>
        <v>0</v>
      </c>
      <c r="L339" s="388">
        <f>IFERROR($E339*SUMIF('Daily Log'!$Q$18:$Q$1017,$B339,'Daily Log'!$R$18:$R$1017),0)</f>
        <v>0</v>
      </c>
      <c r="M339" s="388">
        <f>IFERROR($E339*SUMIF('Daily Log'!$T$18:$T$1017,$B339,'Daily Log'!$U$18:$U$1017),0)</f>
        <v>0</v>
      </c>
      <c r="N339" s="388">
        <f>IFERROR($E339*SUMIF('Daily Log'!$W$18:$W$1017,$B339,'Daily Log'!$X$18:$X$1017),0)</f>
        <v>0</v>
      </c>
      <c r="O339" s="388">
        <f>IFERROR($E339*SUMIF('Daily Log'!$Z$18:$Z$1017,$B339,'Daily Log'!$AA$18:$AA$1017),0)</f>
        <v>0</v>
      </c>
      <c r="P339" s="388">
        <f>IFERROR($E339*SUMIF('Daily Log'!$AC$18:$AC$1017,$B339,'Daily Log'!$AD$18:$AD$1017),0)</f>
        <v>0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0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0</v>
      </c>
      <c r="U339" s="388">
        <f>IFERROR($E339*SUMIF('Daily Log'!$AR$18:$AR$1017,$B339,'Daily Log'!$AS$18:$AS$1017),0)</f>
        <v>0</v>
      </c>
      <c r="V339" s="388">
        <f>IFERROR($E339*SUMIF('Daily Log'!$AU$18:$AU$1017,$B339,'Daily Log'!$AV$18:$AV$1017),0)</f>
        <v>0</v>
      </c>
      <c r="W339" s="388">
        <f>IFERROR($E339*SUMIF('Daily Log'!$AX$18:$AX$1017,$B339,'Daily Log'!$AY$18:$AY$1017),0)</f>
        <v>0</v>
      </c>
      <c r="X339" s="388">
        <f>IFERROR($E339*SUMIF('Daily Log'!$BA$18:$BA$1017,$B339,'Daily Log'!$BB$18:$BB$1017),0)</f>
        <v>0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0</v>
      </c>
      <c r="AB339" s="388">
        <f>IFERROR($E339*SUMIF('Daily Log'!$BM$18:$BM$1017,$B339,'Daily Log'!$BN$18:$BN$1017),0)</f>
        <v>0</v>
      </c>
      <c r="AC339" s="388">
        <f>IFERROR($E339*SUMIF('Daily Log'!$BP$18:$BP$1017,$B339,'Daily Log'!$BQ$18:$BQ$1017),0)</f>
        <v>0</v>
      </c>
      <c r="AD339" s="388">
        <f>IFERROR($E339*SUMIF('Daily Log'!$BS$18:$BS$1017,$B339,'Daily Log'!$BT$18:$BT$1017),0)</f>
        <v>0</v>
      </c>
      <c r="AE339" s="388">
        <f>IFERROR($E339*SUMIF('Daily Log'!$BV$18:$BV$1017,$B339,'Daily Log'!$BW$18:$BW$1017),0)</f>
        <v>0</v>
      </c>
      <c r="AF339" s="388">
        <f>IFERROR($E339*SUMIF('Daily Log'!$BY$18:$BY$1017,$B339,'Daily Log'!$BZ$18:$BZ$1017),0)</f>
        <v>0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0</v>
      </c>
      <c r="G340" s="388">
        <f>IFERROR($E340*SUMIF('Daily Log'!$B$18:$B$1017,$B340,'Daily Log'!$C$18:$C$1017),0)</f>
        <v>0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0</v>
      </c>
      <c r="J340" s="388">
        <f>IFERROR($E340*SUMIF('Daily Log'!$K$18:$K$1017,$B340,'Daily Log'!$L$18:$L$1017),0)</f>
        <v>0</v>
      </c>
      <c r="K340" s="388">
        <f>IFERROR($E340*SUMIF('Daily Log'!$N$18:$N$1017,$B340,'Daily Log'!$O$18:$O$1017),0)</f>
        <v>0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0</v>
      </c>
      <c r="N340" s="388">
        <f>IFERROR($E340*SUMIF('Daily Log'!$W$18:$W$1017,$B340,'Daily Log'!$X$18:$X$1017),0)</f>
        <v>0</v>
      </c>
      <c r="O340" s="388">
        <f>IFERROR($E340*SUMIF('Daily Log'!$Z$18:$Z$1017,$B340,'Daily Log'!$AA$18:$AA$1017),0)</f>
        <v>0</v>
      </c>
      <c r="P340" s="388">
        <f>IFERROR($E340*SUMIF('Daily Log'!$AC$18:$AC$1017,$B340,'Daily Log'!$AD$18:$AD$1017),0)</f>
        <v>0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0</v>
      </c>
      <c r="T340" s="388">
        <f>IFERROR($E340*SUMIF('Daily Log'!$AO$18:$AO$1017,$B340,'Daily Log'!$AP$18:$AP$1017),0)</f>
        <v>0</v>
      </c>
      <c r="U340" s="388">
        <f>IFERROR($E340*SUMIF('Daily Log'!$AR$18:$AR$1017,$B340,'Daily Log'!$AS$18:$AS$1017),0)</f>
        <v>0</v>
      </c>
      <c r="V340" s="388">
        <f>IFERROR($E340*SUMIF('Daily Log'!$AU$18:$AU$1017,$B340,'Daily Log'!$AV$18:$AV$1017),0)</f>
        <v>0</v>
      </c>
      <c r="W340" s="388">
        <f>IFERROR($E340*SUMIF('Daily Log'!$AX$18:$AX$1017,$B340,'Daily Log'!$AY$18:$AY$1017),0)</f>
        <v>0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0</v>
      </c>
      <c r="AC340" s="388">
        <f>IFERROR($E340*SUMIF('Daily Log'!$BP$18:$BP$1017,$B340,'Daily Log'!$BQ$18:$BQ$1017),0)</f>
        <v>0</v>
      </c>
      <c r="AD340" s="388">
        <f>IFERROR($E340*SUMIF('Daily Log'!$BS$18:$BS$1017,$B340,'Daily Log'!$BT$18:$BT$1017),0)</f>
        <v>0</v>
      </c>
      <c r="AE340" s="388">
        <f>IFERROR($E340*SUMIF('Daily Log'!$BV$18:$BV$1017,$B340,'Daily Log'!$BW$18:$BW$1017),0)</f>
        <v>0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0</v>
      </c>
      <c r="G341" s="388">
        <f>IFERROR($E341*SUMIF('Daily Log'!$B$18:$B$1017,$B341,'Daily Log'!$C$18:$C$1017),0)</f>
        <v>0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0</v>
      </c>
      <c r="J341" s="388">
        <f>IFERROR($E341*SUMIF('Daily Log'!$K$18:$K$1017,$B341,'Daily Log'!$L$18:$L$1017),0)</f>
        <v>0</v>
      </c>
      <c r="K341" s="388">
        <f>IFERROR($E341*SUMIF('Daily Log'!$N$18:$N$1017,$B341,'Daily Log'!$O$18:$O$1017),0)</f>
        <v>0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0</v>
      </c>
      <c r="O341" s="388">
        <f>IFERROR($E341*SUMIF('Daily Log'!$Z$18:$Z$1017,$B341,'Daily Log'!$AA$18:$AA$1017),0)</f>
        <v>0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0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0</v>
      </c>
      <c r="T341" s="388">
        <f>IFERROR($E341*SUMIF('Daily Log'!$AO$18:$AO$1017,$B341,'Daily Log'!$AP$18:$AP$1017),0)</f>
        <v>0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0</v>
      </c>
      <c r="W341" s="388">
        <f>IFERROR($E341*SUMIF('Daily Log'!$AX$18:$AX$1017,$B341,'Daily Log'!$AY$18:$AY$1017),0)</f>
        <v>0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0</v>
      </c>
      <c r="Z341" s="388">
        <f>IFERROR($E341*SUMIF('Daily Log'!$BG$18:$BG$1017,$B341,'Daily Log'!$BH$18:$BH$1017),0)</f>
        <v>0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0</v>
      </c>
      <c r="AC341" s="388">
        <f>IFERROR($E341*SUMIF('Daily Log'!$BP$18:$BP$1017,$B341,'Daily Log'!$BQ$18:$BQ$1017),0)</f>
        <v>0</v>
      </c>
      <c r="AD341" s="388">
        <f>IFERROR($E341*SUMIF('Daily Log'!$BS$18:$BS$1017,$B341,'Daily Log'!$BT$18:$BT$1017),0)</f>
        <v>0</v>
      </c>
      <c r="AE341" s="388">
        <f>IFERROR($E341*SUMIF('Daily Log'!$BV$18:$BV$1017,$B341,'Daily Log'!$BW$18:$BW$1017),0)</f>
        <v>0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0</v>
      </c>
      <c r="G342" s="388">
        <f>IFERROR($E342*SUMIF('Daily Log'!$B$18:$B$1017,$B342,'Daily Log'!$C$18:$C$1017),0)</f>
        <v>0</v>
      </c>
      <c r="H342" s="388">
        <f>IFERROR($E342*SUMIF('Daily Log'!$E$18:$E$1017,$B342,'Daily Log'!$F$18:$F$1017),0)</f>
        <v>0</v>
      </c>
      <c r="I342" s="388">
        <f>IFERROR($E342*SUMIF('Daily Log'!$H$18:$H$1017,$B342,'Daily Log'!$I$18:$I$1017),0)</f>
        <v>0</v>
      </c>
      <c r="J342" s="388">
        <f>IFERROR($E342*SUMIF('Daily Log'!$K$18:$K$1017,$B342,'Daily Log'!$L$18:$L$1017),0)</f>
        <v>0</v>
      </c>
      <c r="K342" s="388">
        <f>IFERROR($E342*SUMIF('Daily Log'!$N$18:$N$1017,$B342,'Daily Log'!$O$18:$O$1017),0)</f>
        <v>0</v>
      </c>
      <c r="L342" s="388">
        <f>IFERROR($E342*SUMIF('Daily Log'!$Q$18:$Q$1017,$B342,'Daily Log'!$R$18:$R$1017),0)</f>
        <v>0</v>
      </c>
      <c r="M342" s="388">
        <f>IFERROR($E342*SUMIF('Daily Log'!$T$18:$T$1017,$B342,'Daily Log'!$U$18:$U$1017),0)</f>
        <v>0</v>
      </c>
      <c r="N342" s="388">
        <f>IFERROR($E342*SUMIF('Daily Log'!$W$18:$W$1017,$B342,'Daily Log'!$X$18:$X$1017),0)</f>
        <v>0</v>
      </c>
      <c r="O342" s="388">
        <f>IFERROR($E342*SUMIF('Daily Log'!$Z$18:$Z$1017,$B342,'Daily Log'!$AA$18:$AA$1017),0)</f>
        <v>0</v>
      </c>
      <c r="P342" s="388">
        <f>IFERROR($E342*SUMIF('Daily Log'!$AC$18:$AC$1017,$B342,'Daily Log'!$AD$18:$AD$1017),0)</f>
        <v>0</v>
      </c>
      <c r="Q342" s="388">
        <f>IFERROR($E342*SUMIF('Daily Log'!$AF$18:$AF$1017,$B342,'Daily Log'!$AG$18:$AG$1017),0)</f>
        <v>0</v>
      </c>
      <c r="R342" s="388">
        <f>IFERROR($E342*SUMIF('Daily Log'!$AI$18:$AI$1017,$B342,'Daily Log'!$AJ$18:$AJ$1017),0)</f>
        <v>0</v>
      </c>
      <c r="S342" s="388">
        <f>IFERROR($E342*SUMIF('Daily Log'!$AL$18:$AL$1017,$B342,'Daily Log'!$AM$18:$AM$1017),0)</f>
        <v>0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0</v>
      </c>
      <c r="V342" s="388">
        <f>IFERROR($E342*SUMIF('Daily Log'!$AU$18:$AU$1017,$B342,'Daily Log'!$AV$18:$AV$1017),0)</f>
        <v>0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0</v>
      </c>
      <c r="Y342" s="388">
        <f>IFERROR($E342*SUMIF('Daily Log'!$BD$18:$BD$1017,$B342,'Daily Log'!$BE$18:$BE$1017),0)</f>
        <v>0</v>
      </c>
      <c r="Z342" s="388">
        <f>IFERROR($E342*SUMIF('Daily Log'!$BG$18:$BG$1017,$B342,'Daily Log'!$BH$18:$BH$1017),0)</f>
        <v>0</v>
      </c>
      <c r="AA342" s="388">
        <f>IFERROR($E342*SUMIF('Daily Log'!$BJ$18:$BJ$1017,$B342,'Daily Log'!$BK$18:$BK$1017),0)</f>
        <v>0</v>
      </c>
      <c r="AB342" s="388">
        <f>IFERROR($E342*SUMIF('Daily Log'!$BM$18:$BM$1017,$B342,'Daily Log'!$BN$18:$BN$1017),0)</f>
        <v>0</v>
      </c>
      <c r="AC342" s="388">
        <f>IFERROR($E342*SUMIF('Daily Log'!$BP$18:$BP$1017,$B342,'Daily Log'!$BQ$18:$BQ$1017),0)</f>
        <v>0</v>
      </c>
      <c r="AD342" s="388">
        <f>IFERROR($E342*SUMIF('Daily Log'!$BS$18:$BS$1017,$B342,'Daily Log'!$BT$18:$BT$1017),0)</f>
        <v>0</v>
      </c>
      <c r="AE342" s="388">
        <f>IFERROR($E342*SUMIF('Daily Log'!$BV$18:$BV$1017,$B342,'Daily Log'!$BW$18:$BW$1017),0)</f>
        <v>0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0</v>
      </c>
      <c r="G343" s="388">
        <f>IFERROR($E343*SUMIF('Daily Log'!$B$18:$B$1017,$B343,'Daily Log'!$C$18:$C$1017),0)</f>
        <v>0</v>
      </c>
      <c r="H343" s="388">
        <f>IFERROR($E343*SUMIF('Daily Log'!$E$18:$E$1017,$B343,'Daily Log'!$F$18:$F$1017),0)</f>
        <v>0</v>
      </c>
      <c r="I343" s="388">
        <f>IFERROR($E343*SUMIF('Daily Log'!$H$18:$H$1017,$B343,'Daily Log'!$I$18:$I$1017),0)</f>
        <v>0</v>
      </c>
      <c r="J343" s="388">
        <f>IFERROR($E343*SUMIF('Daily Log'!$K$18:$K$1017,$B343,'Daily Log'!$L$18:$L$1017),0)</f>
        <v>0</v>
      </c>
      <c r="K343" s="388">
        <f>IFERROR($E343*SUMIF('Daily Log'!$N$18:$N$1017,$B343,'Daily Log'!$O$18:$O$1017),0)</f>
        <v>0</v>
      </c>
      <c r="L343" s="388">
        <f>IFERROR($E343*SUMIF('Daily Log'!$Q$18:$Q$1017,$B343,'Daily Log'!$R$18:$R$1017),0)</f>
        <v>0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0</v>
      </c>
      <c r="O343" s="388">
        <f>IFERROR($E343*SUMIF('Daily Log'!$Z$18:$Z$1017,$B343,'Daily Log'!$AA$18:$AA$1017),0)</f>
        <v>0</v>
      </c>
      <c r="P343" s="388">
        <f>IFERROR($E343*SUMIF('Daily Log'!$AC$18:$AC$1017,$B343,'Daily Log'!$AD$18:$AD$1017),0)</f>
        <v>0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0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0</v>
      </c>
      <c r="U343" s="388">
        <f>IFERROR($E343*SUMIF('Daily Log'!$AR$18:$AR$1017,$B343,'Daily Log'!$AS$18:$AS$1017),0)</f>
        <v>0</v>
      </c>
      <c r="V343" s="388">
        <f>IFERROR($E343*SUMIF('Daily Log'!$AU$18:$AU$1017,$B343,'Daily Log'!$AV$18:$AV$1017),0)</f>
        <v>0</v>
      </c>
      <c r="W343" s="388">
        <f>IFERROR($E343*SUMIF('Daily Log'!$AX$18:$AX$1017,$B343,'Daily Log'!$AY$18:$AY$1017),0)</f>
        <v>0</v>
      </c>
      <c r="X343" s="388">
        <f>IFERROR($E343*SUMIF('Daily Log'!$BA$18:$BA$1017,$B343,'Daily Log'!$BB$18:$BB$1017),0)</f>
        <v>0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0</v>
      </c>
      <c r="AC343" s="388">
        <f>IFERROR($E343*SUMIF('Daily Log'!$BP$18:$BP$1017,$B343,'Daily Log'!$BQ$18:$BQ$1017),0)</f>
        <v>0</v>
      </c>
      <c r="AD343" s="388">
        <f>IFERROR($E343*SUMIF('Daily Log'!$BS$18:$BS$1017,$B343,'Daily Log'!$BT$18:$BT$1017),0)</f>
        <v>0</v>
      </c>
      <c r="AE343" s="388">
        <f>IFERROR($E343*SUMIF('Daily Log'!$BV$18:$BV$1017,$B343,'Daily Log'!$BW$18:$BW$1017),0)</f>
        <v>0</v>
      </c>
      <c r="AF343" s="388">
        <f>IFERROR($E343*SUMIF('Daily Log'!$BY$18:$BY$1017,$B343,'Daily Log'!$BZ$18:$BZ$1017),0)</f>
        <v>0</v>
      </c>
      <c r="AG343" s="388">
        <f>IFERROR($E343*SUMIF('Daily Log'!$CB$18:$CB$1017,$B343,'Daily Log'!$CC$18:$CC$1017),0)</f>
        <v>0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0</v>
      </c>
      <c r="G344" s="388">
        <f>IFERROR($E344*SUMIF('Daily Log'!$B$18:$B$1017,$B344,'Daily Log'!$C$18:$C$1017),0)</f>
        <v>0</v>
      </c>
      <c r="H344" s="388">
        <f>IFERROR($E344*SUMIF('Daily Log'!$E$18:$E$1017,$B344,'Daily Log'!$F$18:$F$1017),0)</f>
        <v>0</v>
      </c>
      <c r="I344" s="388">
        <f>IFERROR($E344*SUMIF('Daily Log'!$H$18:$H$1017,$B344,'Daily Log'!$I$18:$I$1017),0)</f>
        <v>0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0</v>
      </c>
      <c r="L344" s="388">
        <f>IFERROR($E344*SUMIF('Daily Log'!$Q$18:$Q$1017,$B344,'Daily Log'!$R$18:$R$1017),0)</f>
        <v>0</v>
      </c>
      <c r="M344" s="388">
        <f>IFERROR($E344*SUMIF('Daily Log'!$T$18:$T$1017,$B344,'Daily Log'!$U$18:$U$1017),0)</f>
        <v>0</v>
      </c>
      <c r="N344" s="388">
        <f>IFERROR($E344*SUMIF('Daily Log'!$W$18:$W$1017,$B344,'Daily Log'!$X$18:$X$1017),0)</f>
        <v>0</v>
      </c>
      <c r="O344" s="388">
        <f>IFERROR($E344*SUMIF('Daily Log'!$Z$18:$Z$1017,$B344,'Daily Log'!$AA$18:$AA$1017),0)</f>
        <v>0</v>
      </c>
      <c r="P344" s="388">
        <f>IFERROR($E344*SUMIF('Daily Log'!$AC$18:$AC$1017,$B344,'Daily Log'!$AD$18:$AD$1017),0)</f>
        <v>0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0</v>
      </c>
      <c r="S344" s="388">
        <f>IFERROR($E344*SUMIF('Daily Log'!$AL$18:$AL$1017,$B344,'Daily Log'!$AM$18:$AM$1017),0)</f>
        <v>0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0</v>
      </c>
      <c r="V344" s="388">
        <f>IFERROR($E344*SUMIF('Daily Log'!$AU$18:$AU$1017,$B344,'Daily Log'!$AV$18:$AV$1017),0)</f>
        <v>0</v>
      </c>
      <c r="W344" s="388">
        <f>IFERROR($E344*SUMIF('Daily Log'!$AX$18:$AX$1017,$B344,'Daily Log'!$AY$18:$AY$1017),0)</f>
        <v>0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0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0</v>
      </c>
      <c r="AE344" s="388">
        <f>IFERROR($E344*SUMIF('Daily Log'!$BV$18:$BV$1017,$B344,'Daily Log'!$BW$18:$BW$1017),0)</f>
        <v>0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0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0</v>
      </c>
      <c r="G345" s="388">
        <f>IFERROR($E345*SUMIF('Daily Log'!$B$18:$B$1017,$B345,'Daily Log'!$C$18:$C$1017),0)</f>
        <v>0</v>
      </c>
      <c r="H345" s="388">
        <f>IFERROR($E345*SUMIF('Daily Log'!$E$18:$E$1017,$B345,'Daily Log'!$F$18:$F$1017),0)</f>
        <v>0</v>
      </c>
      <c r="I345" s="388">
        <f>IFERROR($E345*SUMIF('Daily Log'!$H$18:$H$1017,$B345,'Daily Log'!$I$18:$I$1017),0)</f>
        <v>0</v>
      </c>
      <c r="J345" s="388">
        <f>IFERROR($E345*SUMIF('Daily Log'!$K$18:$K$1017,$B345,'Daily Log'!$L$18:$L$1017),0)</f>
        <v>0</v>
      </c>
      <c r="K345" s="388">
        <f>IFERROR($E345*SUMIF('Daily Log'!$N$18:$N$1017,$B345,'Daily Log'!$O$18:$O$1017),0)</f>
        <v>0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0</v>
      </c>
      <c r="N345" s="388">
        <f>IFERROR($E345*SUMIF('Daily Log'!$W$18:$W$1017,$B345,'Daily Log'!$X$18:$X$1017),0)</f>
        <v>0</v>
      </c>
      <c r="O345" s="388">
        <f>IFERROR($E345*SUMIF('Daily Log'!$Z$18:$Z$1017,$B345,'Daily Log'!$AA$18:$AA$1017),0)</f>
        <v>0</v>
      </c>
      <c r="P345" s="388">
        <f>IFERROR($E345*SUMIF('Daily Log'!$AC$18:$AC$1017,$B345,'Daily Log'!$AD$18:$AD$1017),0)</f>
        <v>0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0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0</v>
      </c>
      <c r="U345" s="388">
        <f>IFERROR($E345*SUMIF('Daily Log'!$AR$18:$AR$1017,$B345,'Daily Log'!$AS$18:$AS$1017),0)</f>
        <v>0</v>
      </c>
      <c r="V345" s="388">
        <f>IFERROR($E345*SUMIF('Daily Log'!$AU$18:$AU$1017,$B345,'Daily Log'!$AV$18:$AV$1017),0)</f>
        <v>0</v>
      </c>
      <c r="W345" s="388">
        <f>IFERROR($E345*SUMIF('Daily Log'!$AX$18:$AX$1017,$B345,'Daily Log'!$AY$18:$AY$1017),0)</f>
        <v>0</v>
      </c>
      <c r="X345" s="388">
        <f>IFERROR($E345*SUMIF('Daily Log'!$BA$18:$BA$1017,$B345,'Daily Log'!$BB$18:$BB$1017),0)</f>
        <v>0</v>
      </c>
      <c r="Y345" s="388">
        <f>IFERROR($E345*SUMIF('Daily Log'!$BD$18:$BD$1017,$B345,'Daily Log'!$BE$18:$BE$1017),0)</f>
        <v>0</v>
      </c>
      <c r="Z345" s="388">
        <f>IFERROR($E345*SUMIF('Daily Log'!$BG$18:$BG$1017,$B345,'Daily Log'!$BH$18:$BH$1017),0)</f>
        <v>0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0</v>
      </c>
      <c r="AC345" s="388">
        <f>IFERROR($E345*SUMIF('Daily Log'!$BP$18:$BP$1017,$B345,'Daily Log'!$BQ$18:$BQ$1017),0)</f>
        <v>0</v>
      </c>
      <c r="AD345" s="388">
        <f>IFERROR($E345*SUMIF('Daily Log'!$BS$18:$BS$1017,$B345,'Daily Log'!$BT$18:$BT$1017),0)</f>
        <v>0</v>
      </c>
      <c r="AE345" s="388">
        <f>IFERROR($E345*SUMIF('Daily Log'!$BV$18:$BV$1017,$B345,'Daily Log'!$BW$18:$BW$1017),0)</f>
        <v>0</v>
      </c>
      <c r="AF345" s="388">
        <f>IFERROR($E345*SUMIF('Daily Log'!$BY$18:$BY$1017,$B345,'Daily Log'!$BZ$18:$BZ$1017),0)</f>
        <v>0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0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0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0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0</v>
      </c>
      <c r="G347" s="388">
        <f>IFERROR($E347*SUMIF('Daily Log'!$B$18:$B$1017,$B347,'Daily Log'!$C$18:$C$1017),0)</f>
        <v>0</v>
      </c>
      <c r="H347" s="388">
        <f>IFERROR($E347*SUMIF('Daily Log'!$E$18:$E$1017,$B347,'Daily Log'!$F$18:$F$1017),0)</f>
        <v>0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0</v>
      </c>
      <c r="K347" s="388">
        <f>IFERROR($E347*SUMIF('Daily Log'!$N$18:$N$1017,$B347,'Daily Log'!$O$18:$O$1017),0)</f>
        <v>0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0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0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0</v>
      </c>
      <c r="V347" s="388">
        <f>IFERROR($E347*SUMIF('Daily Log'!$AU$18:$AU$1017,$B347,'Daily Log'!$AV$18:$AV$1017),0)</f>
        <v>0</v>
      </c>
      <c r="W347" s="388">
        <f>IFERROR($E347*SUMIF('Daily Log'!$AX$18:$AX$1017,$B347,'Daily Log'!$AY$18:$AY$1017),0)</f>
        <v>0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0</v>
      </c>
      <c r="AC347" s="388">
        <f>IFERROR($E347*SUMIF('Daily Log'!$BP$18:$BP$1017,$B347,'Daily Log'!$BQ$18:$BQ$1017),0)</f>
        <v>0</v>
      </c>
      <c r="AD347" s="388">
        <f>IFERROR($E347*SUMIF('Daily Log'!$BS$18:$BS$1017,$B347,'Daily Log'!$BT$18:$BT$1017),0)</f>
        <v>0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0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0</v>
      </c>
      <c r="I348" s="388">
        <f>IFERROR($E348*SUMIF('Daily Log'!$H$18:$H$1017,$B348,'Daily Log'!$I$18:$I$1017),0)</f>
        <v>0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0</v>
      </c>
      <c r="N348" s="388">
        <f>IFERROR($E348*SUMIF('Daily Log'!$W$18:$W$1017,$B348,'Daily Log'!$X$18:$X$1017),0)</f>
        <v>0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0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0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0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0</v>
      </c>
      <c r="AB348" s="388">
        <f>IFERROR($E348*SUMIF('Daily Log'!$BM$18:$BM$1017,$B348,'Daily Log'!$BN$18:$BN$1017),0)</f>
        <v>0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0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0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0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0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0</v>
      </c>
      <c r="AC349" s="388">
        <f>IFERROR($E349*SUMIF('Daily Log'!$BP$18:$BP$1017,$B349,'Daily Log'!$BQ$18:$BQ$1017),0)</f>
        <v>0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0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0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0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0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0</v>
      </c>
      <c r="W350" s="388">
        <f>IFERROR($E350*SUMIF('Daily Log'!$AX$18:$AX$1017,$B350,'Daily Log'!$AY$18:$AY$1017),0)</f>
        <v>0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0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0</v>
      </c>
      <c r="G351" s="388">
        <f>IFERROR($E351*SUMIF('Daily Log'!$B$18:$B$1017,$B351,'Daily Log'!$C$18:$C$1017),0)</f>
        <v>0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0</v>
      </c>
      <c r="K351" s="388">
        <f>IFERROR($E351*SUMIF('Daily Log'!$N$18:$N$1017,$B351,'Daily Log'!$O$18:$O$1017),0)</f>
        <v>0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0</v>
      </c>
      <c r="N351" s="388">
        <f>IFERROR($E351*SUMIF('Daily Log'!$W$18:$W$1017,$B351,'Daily Log'!$X$18:$X$1017),0)</f>
        <v>0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0</v>
      </c>
      <c r="Q351" s="388">
        <f>IFERROR($E351*SUMIF('Daily Log'!$AF$18:$AF$1017,$B351,'Daily Log'!$AG$18:$AG$1017),0)</f>
        <v>0</v>
      </c>
      <c r="R351" s="388">
        <f>IFERROR($E351*SUMIF('Daily Log'!$AI$18:$AI$1017,$B351,'Daily Log'!$AJ$18:$AJ$1017),0)</f>
        <v>0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0</v>
      </c>
      <c r="V351" s="388">
        <f>IFERROR($E351*SUMIF('Daily Log'!$AU$18:$AU$1017,$B351,'Daily Log'!$AV$18:$AV$1017),0)</f>
        <v>0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0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0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0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0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0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0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0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0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0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0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0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0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0</v>
      </c>
      <c r="I355" s="388">
        <f>IFERROR($E355*SUMIF('Daily Log'!$H$18:$H$1017,$B355,'Daily Log'!$I$18:$I$1017),0)</f>
        <v>0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0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0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0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0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0</v>
      </c>
      <c r="I356" s="388">
        <f>IFERROR($E356*SUMIF('Daily Log'!$H$18:$H$1017,$B356,'Daily Log'!$I$18:$I$1017),0)</f>
        <v>0</v>
      </c>
      <c r="J356" s="388">
        <f>IFERROR($E356*SUMIF('Daily Log'!$K$18:$K$1017,$B356,'Daily Log'!$L$18:$L$1017),0)</f>
        <v>0</v>
      </c>
      <c r="K356" s="388">
        <f>IFERROR($E356*SUMIF('Daily Log'!$N$18:$N$1017,$B356,'Daily Log'!$O$18:$O$1017),0)</f>
        <v>0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0</v>
      </c>
      <c r="N356" s="388">
        <f>IFERROR($E356*SUMIF('Daily Log'!$W$18:$W$1017,$B356,'Daily Log'!$X$18:$X$1017),0)</f>
        <v>0</v>
      </c>
      <c r="O356" s="388">
        <f>IFERROR($E356*SUMIF('Daily Log'!$Z$18:$Z$1017,$B356,'Daily Log'!$AA$18:$AA$1017),0)</f>
        <v>0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0</v>
      </c>
      <c r="S356" s="388">
        <f>IFERROR($E356*SUMIF('Daily Log'!$AL$18:$AL$1017,$B356,'Daily Log'!$AM$18:$AM$1017),0)</f>
        <v>0</v>
      </c>
      <c r="T356" s="388">
        <f>IFERROR($E356*SUMIF('Daily Log'!$AO$18:$AO$1017,$B356,'Daily Log'!$AP$18:$AP$1017),0)</f>
        <v>0</v>
      </c>
      <c r="U356" s="388">
        <f>IFERROR($E356*SUMIF('Daily Log'!$AR$18:$AR$1017,$B356,'Daily Log'!$AS$18:$AS$1017),0)</f>
        <v>0</v>
      </c>
      <c r="V356" s="388">
        <f>IFERROR($E356*SUMIF('Daily Log'!$AU$18:$AU$1017,$B356,'Daily Log'!$AV$18:$AV$1017),0)</f>
        <v>0</v>
      </c>
      <c r="W356" s="388">
        <f>IFERROR($E356*SUMIF('Daily Log'!$AX$18:$AX$1017,$B356,'Daily Log'!$AY$18:$AY$1017),0)</f>
        <v>0</v>
      </c>
      <c r="X356" s="388">
        <f>IFERROR($E356*SUMIF('Daily Log'!$BA$18:$BA$1017,$B356,'Daily Log'!$BB$18:$BB$1017),0)</f>
        <v>0</v>
      </c>
      <c r="Y356" s="388">
        <f>IFERROR($E356*SUMIF('Daily Log'!$BD$18:$BD$1017,$B356,'Daily Log'!$BE$18:$BE$1017),0)</f>
        <v>0</v>
      </c>
      <c r="Z356" s="388">
        <f>IFERROR($E356*SUMIF('Daily Log'!$BG$18:$BG$1017,$B356,'Daily Log'!$BH$18:$BH$1017),0)</f>
        <v>0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0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0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0</v>
      </c>
      <c r="G357" s="388">
        <f>IFERROR($E357*SUMIF('Daily Log'!$B$18:$B$1017,$B357,'Daily Log'!$C$18:$C$1017),0)</f>
        <v>0</v>
      </c>
      <c r="H357" s="388">
        <f>IFERROR($E357*SUMIF('Daily Log'!$E$18:$E$1017,$B357,'Daily Log'!$F$18:$F$1017),0)</f>
        <v>0</v>
      </c>
      <c r="I357" s="388">
        <f>IFERROR($E357*SUMIF('Daily Log'!$H$18:$H$1017,$B357,'Daily Log'!$I$18:$I$1017),0)</f>
        <v>0</v>
      </c>
      <c r="J357" s="388">
        <f>IFERROR($E357*SUMIF('Daily Log'!$K$18:$K$1017,$B357,'Daily Log'!$L$18:$L$1017),0)</f>
        <v>0</v>
      </c>
      <c r="K357" s="388">
        <f>IFERROR($E357*SUMIF('Daily Log'!$N$18:$N$1017,$B357,'Daily Log'!$O$18:$O$1017),0)</f>
        <v>0</v>
      </c>
      <c r="L357" s="388">
        <f>IFERROR($E357*SUMIF('Daily Log'!$Q$18:$Q$1017,$B357,'Daily Log'!$R$18:$R$1017),0)</f>
        <v>0</v>
      </c>
      <c r="M357" s="388">
        <f>IFERROR($E357*SUMIF('Daily Log'!$T$18:$T$1017,$B357,'Daily Log'!$U$18:$U$1017),0)</f>
        <v>0</v>
      </c>
      <c r="N357" s="388">
        <f>IFERROR($E357*SUMIF('Daily Log'!$W$18:$W$1017,$B357,'Daily Log'!$X$18:$X$1017),0)</f>
        <v>0</v>
      </c>
      <c r="O357" s="388">
        <f>IFERROR($E357*SUMIF('Daily Log'!$Z$18:$Z$1017,$B357,'Daily Log'!$AA$18:$AA$1017),0)</f>
        <v>0</v>
      </c>
      <c r="P357" s="388">
        <f>IFERROR($E357*SUMIF('Daily Log'!$AC$18:$AC$1017,$B357,'Daily Log'!$AD$18:$AD$1017),0)</f>
        <v>0</v>
      </c>
      <c r="Q357" s="388">
        <f>IFERROR($E357*SUMIF('Daily Log'!$AF$18:$AF$1017,$B357,'Daily Log'!$AG$18:$AG$1017),0)</f>
        <v>0</v>
      </c>
      <c r="R357" s="388">
        <f>IFERROR($E357*SUMIF('Daily Log'!$AI$18:$AI$1017,$B357,'Daily Log'!$AJ$18:$AJ$1017),0)</f>
        <v>0</v>
      </c>
      <c r="S357" s="388">
        <f>IFERROR($E357*SUMIF('Daily Log'!$AL$18:$AL$1017,$B357,'Daily Log'!$AM$18:$AM$1017),0)</f>
        <v>0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0</v>
      </c>
      <c r="V357" s="388">
        <f>IFERROR($E357*SUMIF('Daily Log'!$AU$18:$AU$1017,$B357,'Daily Log'!$AV$18:$AV$1017),0)</f>
        <v>0</v>
      </c>
      <c r="W357" s="388">
        <f>IFERROR($E357*SUMIF('Daily Log'!$AX$18:$AX$1017,$B357,'Daily Log'!$AY$18:$AY$1017),0)</f>
        <v>0</v>
      </c>
      <c r="X357" s="388">
        <f>IFERROR($E357*SUMIF('Daily Log'!$BA$18:$BA$1017,$B357,'Daily Log'!$BB$18:$BB$1017),0)</f>
        <v>0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0</v>
      </c>
      <c r="AA357" s="388">
        <f>IFERROR($E357*SUMIF('Daily Log'!$BJ$18:$BJ$1017,$B357,'Daily Log'!$BK$18:$BK$1017),0)</f>
        <v>0</v>
      </c>
      <c r="AB357" s="388">
        <f>IFERROR($E357*SUMIF('Daily Log'!$BM$18:$BM$1017,$B357,'Daily Log'!$BN$18:$BN$1017),0)</f>
        <v>0</v>
      </c>
      <c r="AC357" s="388">
        <f>IFERROR($E357*SUMIF('Daily Log'!$BP$18:$BP$1017,$B357,'Daily Log'!$BQ$18:$BQ$1017),0)</f>
        <v>0</v>
      </c>
      <c r="AD357" s="388">
        <f>IFERROR($E357*SUMIF('Daily Log'!$BS$18:$BS$1017,$B357,'Daily Log'!$BT$18:$BT$1017),0)</f>
        <v>0</v>
      </c>
      <c r="AE357" s="388">
        <f>IFERROR($E357*SUMIF('Daily Log'!$BV$18:$BV$1017,$B357,'Daily Log'!$BW$18:$BW$1017),0)</f>
        <v>0</v>
      </c>
      <c r="AF357" s="388">
        <f>IFERROR($E357*SUMIF('Daily Log'!$BY$18:$BY$1017,$B357,'Daily Log'!$BZ$18:$BZ$1017),0)</f>
        <v>0</v>
      </c>
      <c r="AG357" s="388">
        <f>IFERROR($E357*SUMIF('Daily Log'!$CB$18:$CB$1017,$B357,'Daily Log'!$CC$18:$CC$1017),0)</f>
        <v>0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0</v>
      </c>
      <c r="G358" s="388">
        <f>IFERROR($E358*SUMIF('Daily Log'!$B$18:$B$1017,$B358,'Daily Log'!$C$18:$C$1017),0)</f>
        <v>0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0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0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0</v>
      </c>
      <c r="G359" s="388">
        <f>IFERROR($E359*SUMIF('Daily Log'!$B$18:$B$1017,$B359,'Daily Log'!$C$18:$C$1017),0)</f>
        <v>0</v>
      </c>
      <c r="H359" s="388">
        <f>IFERROR($E359*SUMIF('Daily Log'!$E$18:$E$1017,$B359,'Daily Log'!$F$18:$F$1017),0)</f>
        <v>0</v>
      </c>
      <c r="I359" s="388">
        <f>IFERROR($E359*SUMIF('Daily Log'!$H$18:$H$1017,$B359,'Daily Log'!$I$18:$I$1017),0)</f>
        <v>0</v>
      </c>
      <c r="J359" s="388">
        <f>IFERROR($E359*SUMIF('Daily Log'!$K$18:$K$1017,$B359,'Daily Log'!$L$18:$L$1017),0)</f>
        <v>0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0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0</v>
      </c>
      <c r="O359" s="388">
        <f>IFERROR($E359*SUMIF('Daily Log'!$Z$18:$Z$1017,$B359,'Daily Log'!$AA$18:$AA$1017),0)</f>
        <v>0</v>
      </c>
      <c r="P359" s="388">
        <f>IFERROR($E359*SUMIF('Daily Log'!$AC$18:$AC$1017,$B359,'Daily Log'!$AD$18:$AD$1017),0)</f>
        <v>0</v>
      </c>
      <c r="Q359" s="388">
        <f>IFERROR($E359*SUMIF('Daily Log'!$AF$18:$AF$1017,$B359,'Daily Log'!$AG$18:$AG$1017),0)</f>
        <v>0</v>
      </c>
      <c r="R359" s="388">
        <f>IFERROR($E359*SUMIF('Daily Log'!$AI$18:$AI$1017,$B359,'Daily Log'!$AJ$18:$AJ$1017),0)</f>
        <v>0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0</v>
      </c>
      <c r="V359" s="388">
        <f>IFERROR($E359*SUMIF('Daily Log'!$AU$18:$AU$1017,$B359,'Daily Log'!$AV$18:$AV$1017),0)</f>
        <v>0</v>
      </c>
      <c r="W359" s="388">
        <f>IFERROR($E359*SUMIF('Daily Log'!$AX$18:$AX$1017,$B359,'Daily Log'!$AY$18:$AY$1017),0)</f>
        <v>0</v>
      </c>
      <c r="X359" s="388">
        <f>IFERROR($E359*SUMIF('Daily Log'!$BA$18:$BA$1017,$B359,'Daily Log'!$BB$18:$BB$1017),0)</f>
        <v>0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0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0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0</v>
      </c>
      <c r="G361" s="388">
        <f>IFERROR($E361*SUMIF('Daily Log'!$B$18:$B$1017,$B361,'Daily Log'!$C$18:$C$1017),0)</f>
        <v>0</v>
      </c>
      <c r="H361" s="388">
        <f>IFERROR($E361*SUMIF('Daily Log'!$E$18:$E$1017,$B361,'Daily Log'!$F$18:$F$1017),0)</f>
        <v>0</v>
      </c>
      <c r="I361" s="388">
        <f>IFERROR($E361*SUMIF('Daily Log'!$H$18:$H$1017,$B361,'Daily Log'!$I$18:$I$1017),0)</f>
        <v>0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0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0</v>
      </c>
      <c r="N361" s="388">
        <f>IFERROR($E361*SUMIF('Daily Log'!$W$18:$W$1017,$B361,'Daily Log'!$X$18:$X$1017),0)</f>
        <v>0</v>
      </c>
      <c r="O361" s="388">
        <f>IFERROR($E361*SUMIF('Daily Log'!$Z$18:$Z$1017,$B361,'Daily Log'!$AA$18:$AA$1017),0)</f>
        <v>0</v>
      </c>
      <c r="P361" s="388">
        <f>IFERROR($E361*SUMIF('Daily Log'!$AC$18:$AC$1017,$B361,'Daily Log'!$AD$18:$AD$1017),0)</f>
        <v>0</v>
      </c>
      <c r="Q361" s="388">
        <f>IFERROR($E361*SUMIF('Daily Log'!$AF$18:$AF$1017,$B361,'Daily Log'!$AG$18:$AG$1017),0)</f>
        <v>0</v>
      </c>
      <c r="R361" s="388">
        <f>IFERROR($E361*SUMIF('Daily Log'!$AI$18:$AI$1017,$B361,'Daily Log'!$AJ$18:$AJ$1017),0)</f>
        <v>0</v>
      </c>
      <c r="S361" s="388">
        <f>IFERROR($E361*SUMIF('Daily Log'!$AL$18:$AL$1017,$B361,'Daily Log'!$AM$18:$AM$1017),0)</f>
        <v>0</v>
      </c>
      <c r="T361" s="388">
        <f>IFERROR($E361*SUMIF('Daily Log'!$AO$18:$AO$1017,$B361,'Daily Log'!$AP$18:$AP$1017),0)</f>
        <v>0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0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0</v>
      </c>
      <c r="Z361" s="388">
        <f>IFERROR($E361*SUMIF('Daily Log'!$BG$18:$BG$1017,$B361,'Daily Log'!$BH$18:$BH$1017),0)</f>
        <v>0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0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0</v>
      </c>
      <c r="AE361" s="388">
        <f>IFERROR($E361*SUMIF('Daily Log'!$BV$18:$BV$1017,$B361,'Daily Log'!$BW$18:$BW$1017),0)</f>
        <v>0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0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0</v>
      </c>
      <c r="G362" s="388">
        <f>IFERROR($E362*SUMIF('Daily Log'!$B$18:$B$1017,$B362,'Daily Log'!$C$18:$C$1017),0)</f>
        <v>0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0</v>
      </c>
      <c r="J362" s="388">
        <f>IFERROR($E362*SUMIF('Daily Log'!$K$18:$K$1017,$B362,'Daily Log'!$L$18:$L$1017),0)</f>
        <v>0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0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0</v>
      </c>
      <c r="O362" s="388">
        <f>IFERROR($E362*SUMIF('Daily Log'!$Z$18:$Z$1017,$B362,'Daily Log'!$AA$18:$AA$1017),0)</f>
        <v>0</v>
      </c>
      <c r="P362" s="388">
        <f>IFERROR($E362*SUMIF('Daily Log'!$AC$18:$AC$1017,$B362,'Daily Log'!$AD$18:$AD$1017),0)</f>
        <v>0</v>
      </c>
      <c r="Q362" s="388">
        <f>IFERROR($E362*SUMIF('Daily Log'!$AF$18:$AF$1017,$B362,'Daily Log'!$AG$18:$AG$1017),0)</f>
        <v>0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0</v>
      </c>
      <c r="T362" s="388">
        <f>IFERROR($E362*SUMIF('Daily Log'!$AO$18:$AO$1017,$B362,'Daily Log'!$AP$18:$AP$1017),0)</f>
        <v>0</v>
      </c>
      <c r="U362" s="388">
        <f>IFERROR($E362*SUMIF('Daily Log'!$AR$18:$AR$1017,$B362,'Daily Log'!$AS$18:$AS$1017),0)</f>
        <v>0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0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0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0</v>
      </c>
      <c r="AC362" s="388">
        <f>IFERROR($E362*SUMIF('Daily Log'!$BP$18:$BP$1017,$B362,'Daily Log'!$BQ$18:$BQ$1017),0)</f>
        <v>0</v>
      </c>
      <c r="AD362" s="388">
        <f>IFERROR($E362*SUMIF('Daily Log'!$BS$18:$BS$1017,$B362,'Daily Log'!$BT$18:$BT$1017),0)</f>
        <v>0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0</v>
      </c>
      <c r="G363" s="388">
        <f>IFERROR($E363*SUMIF('Daily Log'!$B$18:$B$1017,$B363,'Daily Log'!$C$18:$C$1017),0)</f>
        <v>0</v>
      </c>
      <c r="H363" s="388">
        <f>IFERROR($E363*SUMIF('Daily Log'!$E$18:$E$1017,$B363,'Daily Log'!$F$18:$F$1017),0)</f>
        <v>0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0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0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0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0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0</v>
      </c>
      <c r="V363" s="388">
        <f>IFERROR($E363*SUMIF('Daily Log'!$AU$18:$AU$1017,$B363,'Daily Log'!$AV$18:$AV$1017),0)</f>
        <v>0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0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0</v>
      </c>
      <c r="AB363" s="388">
        <f>IFERROR($E363*SUMIF('Daily Log'!$BM$18:$BM$1017,$B363,'Daily Log'!$BN$18:$BN$1017),0)</f>
        <v>0</v>
      </c>
      <c r="AC363" s="388">
        <f>IFERROR($E363*SUMIF('Daily Log'!$BP$18:$BP$1017,$B363,'Daily Log'!$BQ$18:$BQ$1017),0)</f>
        <v>0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0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0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0</v>
      </c>
      <c r="G365" s="388">
        <f>IFERROR($E365*SUMIF('Daily Log'!$B$18:$B$1017,$B365,'Daily Log'!$C$18:$C$1017),0)</f>
        <v>0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0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0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0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0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0</v>
      </c>
      <c r="G367" s="388">
        <f>IFERROR($E367*SUMIF('Daily Log'!$B$18:$B$1017,$B367,'Daily Log'!$C$18:$C$1017),0)</f>
        <v>0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0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0</v>
      </c>
      <c r="L367" s="388">
        <f>IFERROR($E367*SUMIF('Daily Log'!$Q$18:$Q$1017,$B367,'Daily Log'!$R$18:$R$1017),0)</f>
        <v>0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0</v>
      </c>
      <c r="P367" s="388">
        <f>IFERROR($E367*SUMIF('Daily Log'!$AC$18:$AC$1017,$B367,'Daily Log'!$AD$18:$AD$1017),0)</f>
        <v>0</v>
      </c>
      <c r="Q367" s="388">
        <f>IFERROR($E367*SUMIF('Daily Log'!$AF$18:$AF$1017,$B367,'Daily Log'!$AG$18:$AG$1017),0)</f>
        <v>0</v>
      </c>
      <c r="R367" s="388">
        <f>IFERROR($E367*SUMIF('Daily Log'!$AI$18:$AI$1017,$B367,'Daily Log'!$AJ$18:$AJ$1017),0)</f>
        <v>0</v>
      </c>
      <c r="S367" s="388">
        <f>IFERROR($E367*SUMIF('Daily Log'!$AL$18:$AL$1017,$B367,'Daily Log'!$AM$18:$AM$1017),0)</f>
        <v>0</v>
      </c>
      <c r="T367" s="388">
        <f>IFERROR($E367*SUMIF('Daily Log'!$AO$18:$AO$1017,$B367,'Daily Log'!$AP$18:$AP$1017),0)</f>
        <v>0</v>
      </c>
      <c r="U367" s="388">
        <f>IFERROR($E367*SUMIF('Daily Log'!$AR$18:$AR$1017,$B367,'Daily Log'!$AS$18:$AS$1017),0)</f>
        <v>0</v>
      </c>
      <c r="V367" s="388">
        <f>IFERROR($E367*SUMIF('Daily Log'!$AU$18:$AU$1017,$B367,'Daily Log'!$AV$18:$AV$1017),0)</f>
        <v>0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0</v>
      </c>
      <c r="Y367" s="388">
        <f>IFERROR($E367*SUMIF('Daily Log'!$BD$18:$BD$1017,$B367,'Daily Log'!$BE$18:$BE$1017),0)</f>
        <v>0</v>
      </c>
      <c r="Z367" s="388">
        <f>IFERROR($E367*SUMIF('Daily Log'!$BG$18:$BG$1017,$B367,'Daily Log'!$BH$18:$BH$1017),0)</f>
        <v>0</v>
      </c>
      <c r="AA367" s="388">
        <f>IFERROR($E367*SUMIF('Daily Log'!$BJ$18:$BJ$1017,$B367,'Daily Log'!$BK$18:$BK$1017),0)</f>
        <v>0</v>
      </c>
      <c r="AB367" s="388">
        <f>IFERROR($E367*SUMIF('Daily Log'!$BM$18:$BM$1017,$B367,'Daily Log'!$BN$18:$BN$1017),0)</f>
        <v>0</v>
      </c>
      <c r="AC367" s="388">
        <f>IFERROR($E367*SUMIF('Daily Log'!$BP$18:$BP$1017,$B367,'Daily Log'!$BQ$18:$BQ$1017),0)</f>
        <v>0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0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0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0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0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0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0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0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0</v>
      </c>
      <c r="J372" s="388">
        <f>IFERROR($E372*SUMIF('Daily Log'!$K$18:$K$1017,$B372,'Daily Log'!$L$18:$L$1017),0)</f>
        <v>0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0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0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0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0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0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0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0</v>
      </c>
      <c r="G373" s="388">
        <f>IFERROR($E373*SUMIF('Daily Log'!$B$18:$B$1017,$B373,'Daily Log'!$C$18:$C$1017),0)</f>
        <v>0</v>
      </c>
      <c r="H373" s="388">
        <f>IFERROR($E373*SUMIF('Daily Log'!$E$18:$E$1017,$B373,'Daily Log'!$F$18:$F$1017),0)</f>
        <v>0</v>
      </c>
      <c r="I373" s="388">
        <f>IFERROR($E373*SUMIF('Daily Log'!$H$18:$H$1017,$B373,'Daily Log'!$I$18:$I$1017),0)</f>
        <v>0</v>
      </c>
      <c r="J373" s="388">
        <f>IFERROR($E373*SUMIF('Daily Log'!$K$18:$K$1017,$B373,'Daily Log'!$L$18:$L$1017),0)</f>
        <v>0</v>
      </c>
      <c r="K373" s="388">
        <f>IFERROR($E373*SUMIF('Daily Log'!$N$18:$N$1017,$B373,'Daily Log'!$O$18:$O$1017),0)</f>
        <v>0</v>
      </c>
      <c r="L373" s="388">
        <f>IFERROR($E373*SUMIF('Daily Log'!$Q$18:$Q$1017,$B373,'Daily Log'!$R$18:$R$1017),0)</f>
        <v>0</v>
      </c>
      <c r="M373" s="388">
        <f>IFERROR($E373*SUMIF('Daily Log'!$T$18:$T$1017,$B373,'Daily Log'!$U$18:$U$1017),0)</f>
        <v>0</v>
      </c>
      <c r="N373" s="388">
        <f>IFERROR($E373*SUMIF('Daily Log'!$W$18:$W$1017,$B373,'Daily Log'!$X$18:$X$1017),0)</f>
        <v>0</v>
      </c>
      <c r="O373" s="388">
        <f>IFERROR($E373*SUMIF('Daily Log'!$Z$18:$Z$1017,$B373,'Daily Log'!$AA$18:$AA$1017),0)</f>
        <v>0</v>
      </c>
      <c r="P373" s="388">
        <f>IFERROR($E373*SUMIF('Daily Log'!$AC$18:$AC$1017,$B373,'Daily Log'!$AD$18:$AD$1017),0)</f>
        <v>0</v>
      </c>
      <c r="Q373" s="388">
        <f>IFERROR($E373*SUMIF('Daily Log'!$AF$18:$AF$1017,$B373,'Daily Log'!$AG$18:$AG$1017),0)</f>
        <v>0</v>
      </c>
      <c r="R373" s="388">
        <f>IFERROR($E373*SUMIF('Daily Log'!$AI$18:$AI$1017,$B373,'Daily Log'!$AJ$18:$AJ$1017),0)</f>
        <v>0</v>
      </c>
      <c r="S373" s="388">
        <f>IFERROR($E373*SUMIF('Daily Log'!$AL$18:$AL$1017,$B373,'Daily Log'!$AM$18:$AM$1017),0)</f>
        <v>0</v>
      </c>
      <c r="T373" s="388">
        <f>IFERROR($E373*SUMIF('Daily Log'!$AO$18:$AO$1017,$B373,'Daily Log'!$AP$18:$AP$1017),0)</f>
        <v>0</v>
      </c>
      <c r="U373" s="388">
        <f>IFERROR($E373*SUMIF('Daily Log'!$AR$18:$AR$1017,$B373,'Daily Log'!$AS$18:$AS$1017),0)</f>
        <v>0</v>
      </c>
      <c r="V373" s="388">
        <f>IFERROR($E373*SUMIF('Daily Log'!$AU$18:$AU$1017,$B373,'Daily Log'!$AV$18:$AV$1017),0)</f>
        <v>0</v>
      </c>
      <c r="W373" s="388">
        <f>IFERROR($E373*SUMIF('Daily Log'!$AX$18:$AX$1017,$B373,'Daily Log'!$AY$18:$AY$1017),0)</f>
        <v>0</v>
      </c>
      <c r="X373" s="388">
        <f>IFERROR($E373*SUMIF('Daily Log'!$BA$18:$BA$1017,$B373,'Daily Log'!$BB$18:$BB$1017),0)</f>
        <v>0</v>
      </c>
      <c r="Y373" s="388">
        <f>IFERROR($E373*SUMIF('Daily Log'!$BD$18:$BD$1017,$B373,'Daily Log'!$BE$18:$BE$1017),0)</f>
        <v>0</v>
      </c>
      <c r="Z373" s="388">
        <f>IFERROR($E373*SUMIF('Daily Log'!$BG$18:$BG$1017,$B373,'Daily Log'!$BH$18:$BH$1017),0)</f>
        <v>0</v>
      </c>
      <c r="AA373" s="388">
        <f>IFERROR($E373*SUMIF('Daily Log'!$BJ$18:$BJ$1017,$B373,'Daily Log'!$BK$18:$BK$1017),0)</f>
        <v>0</v>
      </c>
      <c r="AB373" s="388">
        <f>IFERROR($E373*SUMIF('Daily Log'!$BM$18:$BM$1017,$B373,'Daily Log'!$BN$18:$BN$1017),0)</f>
        <v>0</v>
      </c>
      <c r="AC373" s="388">
        <f>IFERROR($E373*SUMIF('Daily Log'!$BP$18:$BP$1017,$B373,'Daily Log'!$BQ$18:$BQ$1017),0)</f>
        <v>0</v>
      </c>
      <c r="AD373" s="388">
        <f>IFERROR($E373*SUMIF('Daily Log'!$BS$18:$BS$1017,$B373,'Daily Log'!$BT$18:$BT$1017),0)</f>
        <v>0</v>
      </c>
      <c r="AE373" s="388">
        <f>IFERROR($E373*SUMIF('Daily Log'!$BV$18:$BV$1017,$B373,'Daily Log'!$BW$18:$BW$1017),0)</f>
        <v>0</v>
      </c>
      <c r="AF373" s="388">
        <f>IFERROR($E373*SUMIF('Daily Log'!$BY$18:$BY$1017,$B373,'Daily Log'!$BZ$18:$BZ$1017),0)</f>
        <v>0</v>
      </c>
      <c r="AG373" s="388">
        <f>IFERROR($E373*SUMIF('Daily Log'!$CB$18:$CB$1017,$B373,'Daily Log'!$CC$18:$CC$1017),0)</f>
        <v>0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0</v>
      </c>
      <c r="G374" s="388">
        <f>IFERROR($E374*SUMIF('Daily Log'!$B$18:$B$1017,$B374,'Daily Log'!$C$18:$C$1017),0)</f>
        <v>0</v>
      </c>
      <c r="H374" s="388">
        <f>IFERROR($E374*SUMIF('Daily Log'!$E$18:$E$1017,$B374,'Daily Log'!$F$18:$F$1017),0)</f>
        <v>0</v>
      </c>
      <c r="I374" s="388">
        <f>IFERROR($E374*SUMIF('Daily Log'!$H$18:$H$1017,$B374,'Daily Log'!$I$18:$I$1017),0)</f>
        <v>0</v>
      </c>
      <c r="J374" s="388">
        <f>IFERROR($E374*SUMIF('Daily Log'!$K$18:$K$1017,$B374,'Daily Log'!$L$18:$L$1017),0)</f>
        <v>0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0</v>
      </c>
      <c r="N374" s="388">
        <f>IFERROR($E374*SUMIF('Daily Log'!$W$18:$W$1017,$B374,'Daily Log'!$X$18:$X$1017),0)</f>
        <v>0</v>
      </c>
      <c r="O374" s="388">
        <f>IFERROR($E374*SUMIF('Daily Log'!$Z$18:$Z$1017,$B374,'Daily Log'!$AA$18:$AA$1017),0)</f>
        <v>0</v>
      </c>
      <c r="P374" s="388">
        <f>IFERROR($E374*SUMIF('Daily Log'!$AC$18:$AC$1017,$B374,'Daily Log'!$AD$18:$AD$1017),0)</f>
        <v>0</v>
      </c>
      <c r="Q374" s="388">
        <f>IFERROR($E374*SUMIF('Daily Log'!$AF$18:$AF$1017,$B374,'Daily Log'!$AG$18:$AG$1017),0)</f>
        <v>0</v>
      </c>
      <c r="R374" s="388">
        <f>IFERROR($E374*SUMIF('Daily Log'!$AI$18:$AI$1017,$B374,'Daily Log'!$AJ$18:$AJ$1017),0)</f>
        <v>0</v>
      </c>
      <c r="S374" s="388">
        <f>IFERROR($E374*SUMIF('Daily Log'!$AL$18:$AL$1017,$B374,'Daily Log'!$AM$18:$AM$1017),0)</f>
        <v>0</v>
      </c>
      <c r="T374" s="388">
        <f>IFERROR($E374*SUMIF('Daily Log'!$AO$18:$AO$1017,$B374,'Daily Log'!$AP$18:$AP$1017),0)</f>
        <v>0</v>
      </c>
      <c r="U374" s="388">
        <f>IFERROR($E374*SUMIF('Daily Log'!$AR$18:$AR$1017,$B374,'Daily Log'!$AS$18:$AS$1017),0)</f>
        <v>0</v>
      </c>
      <c r="V374" s="388">
        <f>IFERROR($E374*SUMIF('Daily Log'!$AU$18:$AU$1017,$B374,'Daily Log'!$AV$18:$AV$1017),0)</f>
        <v>0</v>
      </c>
      <c r="W374" s="388">
        <f>IFERROR($E374*SUMIF('Daily Log'!$AX$18:$AX$1017,$B374,'Daily Log'!$AY$18:$AY$1017),0)</f>
        <v>0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0</v>
      </c>
      <c r="Z374" s="388">
        <f>IFERROR($E374*SUMIF('Daily Log'!$BG$18:$BG$1017,$B374,'Daily Log'!$BH$18:$BH$1017),0)</f>
        <v>0</v>
      </c>
      <c r="AA374" s="388">
        <f>IFERROR($E374*SUMIF('Daily Log'!$BJ$18:$BJ$1017,$B374,'Daily Log'!$BK$18:$BK$1017),0)</f>
        <v>0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0</v>
      </c>
      <c r="AD374" s="388">
        <f>IFERROR($E374*SUMIF('Daily Log'!$BS$18:$BS$1017,$B374,'Daily Log'!$BT$18:$BT$1017),0)</f>
        <v>0</v>
      </c>
      <c r="AE374" s="388">
        <f>IFERROR($E374*SUMIF('Daily Log'!$BV$18:$BV$1017,$B374,'Daily Log'!$BW$18:$BW$1017),0)</f>
        <v>0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0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0</v>
      </c>
      <c r="G375" s="388">
        <f>IFERROR($E375*SUMIF('Daily Log'!$B$18:$B$1017,$B375,'Daily Log'!$C$18:$C$1017),0)</f>
        <v>0</v>
      </c>
      <c r="H375" s="388">
        <f>IFERROR($E375*SUMIF('Daily Log'!$E$18:$E$1017,$B375,'Daily Log'!$F$18:$F$1017),0)</f>
        <v>0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0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0</v>
      </c>
      <c r="M375" s="388">
        <f>IFERROR($E375*SUMIF('Daily Log'!$T$18:$T$1017,$B375,'Daily Log'!$U$18:$U$1017),0)</f>
        <v>0</v>
      </c>
      <c r="N375" s="388">
        <f>IFERROR($E375*SUMIF('Daily Log'!$W$18:$W$1017,$B375,'Daily Log'!$X$18:$X$1017),0)</f>
        <v>0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0</v>
      </c>
      <c r="Q375" s="388">
        <f>IFERROR($E375*SUMIF('Daily Log'!$AF$18:$AF$1017,$B375,'Daily Log'!$AG$18:$AG$1017),0)</f>
        <v>0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0</v>
      </c>
      <c r="T375" s="388">
        <f>IFERROR($E375*SUMIF('Daily Log'!$AO$18:$AO$1017,$B375,'Daily Log'!$AP$18:$AP$1017),0)</f>
        <v>0</v>
      </c>
      <c r="U375" s="388">
        <f>IFERROR($E375*SUMIF('Daily Log'!$AR$18:$AR$1017,$B375,'Daily Log'!$AS$18:$AS$1017),0)</f>
        <v>0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0</v>
      </c>
      <c r="X375" s="388">
        <f>IFERROR($E375*SUMIF('Daily Log'!$BA$18:$BA$1017,$B375,'Daily Log'!$BB$18:$BB$1017),0)</f>
        <v>0</v>
      </c>
      <c r="Y375" s="388">
        <f>IFERROR($E375*SUMIF('Daily Log'!$BD$18:$BD$1017,$B375,'Daily Log'!$BE$18:$BE$1017),0)</f>
        <v>0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0</v>
      </c>
      <c r="AC375" s="388">
        <f>IFERROR($E375*SUMIF('Daily Log'!$BP$18:$BP$1017,$B375,'Daily Log'!$BQ$18:$BQ$1017),0)</f>
        <v>0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0</v>
      </c>
      <c r="G376" s="388">
        <f>IFERROR($E376*SUMIF('Daily Log'!$B$18:$B$1017,$B376,'Daily Log'!$C$18:$C$1017),0)</f>
        <v>0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0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0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0</v>
      </c>
      <c r="U376" s="388">
        <f>IFERROR($E376*SUMIF('Daily Log'!$AR$18:$AR$1017,$B376,'Daily Log'!$AS$18:$AS$1017),0)</f>
        <v>0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0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0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0</v>
      </c>
      <c r="AC376" s="388">
        <f>IFERROR($E376*SUMIF('Daily Log'!$BP$18:$BP$1017,$B376,'Daily Log'!$BQ$18:$BQ$1017),0)</f>
        <v>0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0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0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0</v>
      </c>
      <c r="G377" s="388">
        <f>IFERROR($E377*SUMIF('Daily Log'!$B$18:$B$1017,$B377,'Daily Log'!$C$18:$C$1017),0)</f>
        <v>0</v>
      </c>
      <c r="H377" s="388">
        <f>IFERROR($E377*SUMIF('Daily Log'!$E$18:$E$1017,$B377,'Daily Log'!$F$18:$F$1017),0)</f>
        <v>0</v>
      </c>
      <c r="I377" s="388">
        <f>IFERROR($E377*SUMIF('Daily Log'!$H$18:$H$1017,$B377,'Daily Log'!$I$18:$I$1017),0)</f>
        <v>0</v>
      </c>
      <c r="J377" s="388">
        <f>IFERROR($E377*SUMIF('Daily Log'!$K$18:$K$1017,$B377,'Daily Log'!$L$18:$L$1017),0)</f>
        <v>0</v>
      </c>
      <c r="K377" s="388">
        <f>IFERROR($E377*SUMIF('Daily Log'!$N$18:$N$1017,$B377,'Daily Log'!$O$18:$O$1017),0)</f>
        <v>0</v>
      </c>
      <c r="L377" s="388">
        <f>IFERROR($E377*SUMIF('Daily Log'!$Q$18:$Q$1017,$B377,'Daily Log'!$R$18:$R$1017),0)</f>
        <v>0</v>
      </c>
      <c r="M377" s="388">
        <f>IFERROR($E377*SUMIF('Daily Log'!$T$18:$T$1017,$B377,'Daily Log'!$U$18:$U$1017),0)</f>
        <v>0</v>
      </c>
      <c r="N377" s="388">
        <f>IFERROR($E377*SUMIF('Daily Log'!$W$18:$W$1017,$B377,'Daily Log'!$X$18:$X$1017),0)</f>
        <v>0</v>
      </c>
      <c r="O377" s="388">
        <f>IFERROR($E377*SUMIF('Daily Log'!$Z$18:$Z$1017,$B377,'Daily Log'!$AA$18:$AA$1017),0)</f>
        <v>0</v>
      </c>
      <c r="P377" s="388">
        <f>IFERROR($E377*SUMIF('Daily Log'!$AC$18:$AC$1017,$B377,'Daily Log'!$AD$18:$AD$1017),0)</f>
        <v>0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0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0</v>
      </c>
      <c r="U377" s="388">
        <f>IFERROR($E377*SUMIF('Daily Log'!$AR$18:$AR$1017,$B377,'Daily Log'!$AS$18:$AS$1017),0)</f>
        <v>0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0</v>
      </c>
      <c r="Z377" s="388">
        <f>IFERROR($E377*SUMIF('Daily Log'!$BG$18:$BG$1017,$B377,'Daily Log'!$BH$18:$BH$1017),0)</f>
        <v>0</v>
      </c>
      <c r="AA377" s="388">
        <f>IFERROR($E377*SUMIF('Daily Log'!$BJ$18:$BJ$1017,$B377,'Daily Log'!$BK$18:$BK$1017),0)</f>
        <v>0</v>
      </c>
      <c r="AB377" s="388">
        <f>IFERROR($E377*SUMIF('Daily Log'!$BM$18:$BM$1017,$B377,'Daily Log'!$BN$18:$BN$1017),0)</f>
        <v>0</v>
      </c>
      <c r="AC377" s="388">
        <f>IFERROR($E377*SUMIF('Daily Log'!$BP$18:$BP$1017,$B377,'Daily Log'!$BQ$18:$BQ$1017),0)</f>
        <v>0</v>
      </c>
      <c r="AD377" s="388">
        <f>IFERROR($E377*SUMIF('Daily Log'!$BS$18:$BS$1017,$B377,'Daily Log'!$BT$18:$BT$1017),0)</f>
        <v>0</v>
      </c>
      <c r="AE377" s="388">
        <f>IFERROR($E377*SUMIF('Daily Log'!$BV$18:$BV$1017,$B377,'Daily Log'!$BW$18:$BW$1017),0)</f>
        <v>0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0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0</v>
      </c>
      <c r="G378" s="388">
        <f>IFERROR($E378*SUMIF('Daily Log'!$B$18:$B$1017,$B378,'Daily Log'!$C$18:$C$1017),0)</f>
        <v>0</v>
      </c>
      <c r="H378" s="388">
        <f>IFERROR($E378*SUMIF('Daily Log'!$E$18:$E$1017,$B378,'Daily Log'!$F$18:$F$1017),0)</f>
        <v>0</v>
      </c>
      <c r="I378" s="388">
        <f>IFERROR($E378*SUMIF('Daily Log'!$H$18:$H$1017,$B378,'Daily Log'!$I$18:$I$1017),0)</f>
        <v>0</v>
      </c>
      <c r="J378" s="388">
        <f>IFERROR($E378*SUMIF('Daily Log'!$K$18:$K$1017,$B378,'Daily Log'!$L$18:$L$1017),0)</f>
        <v>0</v>
      </c>
      <c r="K378" s="388">
        <f>IFERROR($E378*SUMIF('Daily Log'!$N$18:$N$1017,$B378,'Daily Log'!$O$18:$O$1017),0)</f>
        <v>0</v>
      </c>
      <c r="L378" s="388">
        <f>IFERROR($E378*SUMIF('Daily Log'!$Q$18:$Q$1017,$B378,'Daily Log'!$R$18:$R$1017),0)</f>
        <v>0</v>
      </c>
      <c r="M378" s="388">
        <f>IFERROR($E378*SUMIF('Daily Log'!$T$18:$T$1017,$B378,'Daily Log'!$U$18:$U$1017),0)</f>
        <v>0</v>
      </c>
      <c r="N378" s="388">
        <f>IFERROR($E378*SUMIF('Daily Log'!$W$18:$W$1017,$B378,'Daily Log'!$X$18:$X$1017),0)</f>
        <v>0</v>
      </c>
      <c r="O378" s="388">
        <f>IFERROR($E378*SUMIF('Daily Log'!$Z$18:$Z$1017,$B378,'Daily Log'!$AA$18:$AA$1017),0)</f>
        <v>0</v>
      </c>
      <c r="P378" s="388">
        <f>IFERROR($E378*SUMIF('Daily Log'!$AC$18:$AC$1017,$B378,'Daily Log'!$AD$18:$AD$1017),0)</f>
        <v>0</v>
      </c>
      <c r="Q378" s="388">
        <f>IFERROR($E378*SUMIF('Daily Log'!$AF$18:$AF$1017,$B378,'Daily Log'!$AG$18:$AG$1017),0)</f>
        <v>0</v>
      </c>
      <c r="R378" s="388">
        <f>IFERROR($E378*SUMIF('Daily Log'!$AI$18:$AI$1017,$B378,'Daily Log'!$AJ$18:$AJ$1017),0)</f>
        <v>0</v>
      </c>
      <c r="S378" s="388">
        <f>IFERROR($E378*SUMIF('Daily Log'!$AL$18:$AL$1017,$B378,'Daily Log'!$AM$18:$AM$1017),0)</f>
        <v>0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0</v>
      </c>
      <c r="V378" s="388">
        <f>IFERROR($E378*SUMIF('Daily Log'!$AU$18:$AU$1017,$B378,'Daily Log'!$AV$18:$AV$1017),0)</f>
        <v>0</v>
      </c>
      <c r="W378" s="388">
        <f>IFERROR($E378*SUMIF('Daily Log'!$AX$18:$AX$1017,$B378,'Daily Log'!$AY$18:$AY$1017),0)</f>
        <v>0</v>
      </c>
      <c r="X378" s="388">
        <f>IFERROR($E378*SUMIF('Daily Log'!$BA$18:$BA$1017,$B378,'Daily Log'!$BB$18:$BB$1017),0)</f>
        <v>0</v>
      </c>
      <c r="Y378" s="388">
        <f>IFERROR($E378*SUMIF('Daily Log'!$BD$18:$BD$1017,$B378,'Daily Log'!$BE$18:$BE$1017),0)</f>
        <v>0</v>
      </c>
      <c r="Z378" s="388">
        <f>IFERROR($E378*SUMIF('Daily Log'!$BG$18:$BG$1017,$B378,'Daily Log'!$BH$18:$BH$1017),0)</f>
        <v>0</v>
      </c>
      <c r="AA378" s="388">
        <f>IFERROR($E378*SUMIF('Daily Log'!$BJ$18:$BJ$1017,$B378,'Daily Log'!$BK$18:$BK$1017),0)</f>
        <v>0</v>
      </c>
      <c r="AB378" s="388">
        <f>IFERROR($E378*SUMIF('Daily Log'!$BM$18:$BM$1017,$B378,'Daily Log'!$BN$18:$BN$1017),0)</f>
        <v>0</v>
      </c>
      <c r="AC378" s="388">
        <f>IFERROR($E378*SUMIF('Daily Log'!$BP$18:$BP$1017,$B378,'Daily Log'!$BQ$18:$BQ$1017),0)</f>
        <v>0</v>
      </c>
      <c r="AD378" s="388">
        <f>IFERROR($E378*SUMIF('Daily Log'!$BS$18:$BS$1017,$B378,'Daily Log'!$BT$18:$BT$1017),0)</f>
        <v>0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0</v>
      </c>
      <c r="AG378" s="388">
        <f>IFERROR($E378*SUMIF('Daily Log'!$CB$18:$CB$1017,$B378,'Daily Log'!$CC$18:$CC$1017),0)</f>
        <v>0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0</v>
      </c>
      <c r="G379" s="388">
        <f>IFERROR($E379*SUMIF('Daily Log'!$B$18:$B$1017,$B379,'Daily Log'!$C$18:$C$1017),0)</f>
        <v>0</v>
      </c>
      <c r="H379" s="388">
        <f>IFERROR($E379*SUMIF('Daily Log'!$E$18:$E$1017,$B379,'Daily Log'!$F$18:$F$1017),0)</f>
        <v>0</v>
      </c>
      <c r="I379" s="388">
        <f>IFERROR($E379*SUMIF('Daily Log'!$H$18:$H$1017,$B379,'Daily Log'!$I$18:$I$1017),0)</f>
        <v>0</v>
      </c>
      <c r="J379" s="388">
        <f>IFERROR($E379*SUMIF('Daily Log'!$K$18:$K$1017,$B379,'Daily Log'!$L$18:$L$1017),0)</f>
        <v>0</v>
      </c>
      <c r="K379" s="388">
        <f>IFERROR($E379*SUMIF('Daily Log'!$N$18:$N$1017,$B379,'Daily Log'!$O$18:$O$1017),0)</f>
        <v>0</v>
      </c>
      <c r="L379" s="388">
        <f>IFERROR($E379*SUMIF('Daily Log'!$Q$18:$Q$1017,$B379,'Daily Log'!$R$18:$R$1017),0)</f>
        <v>0</v>
      </c>
      <c r="M379" s="388">
        <f>IFERROR($E379*SUMIF('Daily Log'!$T$18:$T$1017,$B379,'Daily Log'!$U$18:$U$1017),0)</f>
        <v>0</v>
      </c>
      <c r="N379" s="388">
        <f>IFERROR($E379*SUMIF('Daily Log'!$W$18:$W$1017,$B379,'Daily Log'!$X$18:$X$1017),0)</f>
        <v>0</v>
      </c>
      <c r="O379" s="388">
        <f>IFERROR($E379*SUMIF('Daily Log'!$Z$18:$Z$1017,$B379,'Daily Log'!$AA$18:$AA$1017),0)</f>
        <v>0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0</v>
      </c>
      <c r="R379" s="388">
        <f>IFERROR($E379*SUMIF('Daily Log'!$AI$18:$AI$1017,$B379,'Daily Log'!$AJ$18:$AJ$1017),0)</f>
        <v>0</v>
      </c>
      <c r="S379" s="388">
        <f>IFERROR($E379*SUMIF('Daily Log'!$AL$18:$AL$1017,$B379,'Daily Log'!$AM$18:$AM$1017),0)</f>
        <v>0</v>
      </c>
      <c r="T379" s="388">
        <f>IFERROR($E379*SUMIF('Daily Log'!$AO$18:$AO$1017,$B379,'Daily Log'!$AP$18:$AP$1017),0)</f>
        <v>0</v>
      </c>
      <c r="U379" s="388">
        <f>IFERROR($E379*SUMIF('Daily Log'!$AR$18:$AR$1017,$B379,'Daily Log'!$AS$18:$AS$1017),0)</f>
        <v>0</v>
      </c>
      <c r="V379" s="388">
        <f>IFERROR($E379*SUMIF('Daily Log'!$AU$18:$AU$1017,$B379,'Daily Log'!$AV$18:$AV$1017),0)</f>
        <v>0</v>
      </c>
      <c r="W379" s="388">
        <f>IFERROR($E379*SUMIF('Daily Log'!$AX$18:$AX$1017,$B379,'Daily Log'!$AY$18:$AY$1017),0)</f>
        <v>0</v>
      </c>
      <c r="X379" s="388">
        <f>IFERROR($E379*SUMIF('Daily Log'!$BA$18:$BA$1017,$B379,'Daily Log'!$BB$18:$BB$1017),0)</f>
        <v>0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0</v>
      </c>
      <c r="AA379" s="388">
        <f>IFERROR($E379*SUMIF('Daily Log'!$BJ$18:$BJ$1017,$B379,'Daily Log'!$BK$18:$BK$1017),0)</f>
        <v>0</v>
      </c>
      <c r="AB379" s="388">
        <f>IFERROR($E379*SUMIF('Daily Log'!$BM$18:$BM$1017,$B379,'Daily Log'!$BN$18:$BN$1017),0)</f>
        <v>0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0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0</v>
      </c>
      <c r="G380" s="388">
        <f>IFERROR($E380*SUMIF('Daily Log'!$B$18:$B$1017,$B380,'Daily Log'!$C$18:$C$1017),0)</f>
        <v>0</v>
      </c>
      <c r="H380" s="388">
        <f>IFERROR($E380*SUMIF('Daily Log'!$E$18:$E$1017,$B380,'Daily Log'!$F$18:$F$1017),0)</f>
        <v>0</v>
      </c>
      <c r="I380" s="388">
        <f>IFERROR($E380*SUMIF('Daily Log'!$H$18:$H$1017,$B380,'Daily Log'!$I$18:$I$1017),0)</f>
        <v>0</v>
      </c>
      <c r="J380" s="388">
        <f>IFERROR($E380*SUMIF('Daily Log'!$K$18:$K$1017,$B380,'Daily Log'!$L$18:$L$1017),0)</f>
        <v>0</v>
      </c>
      <c r="K380" s="388">
        <f>IFERROR($E380*SUMIF('Daily Log'!$N$18:$N$1017,$B380,'Daily Log'!$O$18:$O$1017),0)</f>
        <v>0</v>
      </c>
      <c r="L380" s="388">
        <f>IFERROR($E380*SUMIF('Daily Log'!$Q$18:$Q$1017,$B380,'Daily Log'!$R$18:$R$1017),0)</f>
        <v>0</v>
      </c>
      <c r="M380" s="388">
        <f>IFERROR($E380*SUMIF('Daily Log'!$T$18:$T$1017,$B380,'Daily Log'!$U$18:$U$1017),0)</f>
        <v>0</v>
      </c>
      <c r="N380" s="388">
        <f>IFERROR($E380*SUMIF('Daily Log'!$W$18:$W$1017,$B380,'Daily Log'!$X$18:$X$1017),0)</f>
        <v>0</v>
      </c>
      <c r="O380" s="388">
        <f>IFERROR($E380*SUMIF('Daily Log'!$Z$18:$Z$1017,$B380,'Daily Log'!$AA$18:$AA$1017),0)</f>
        <v>0</v>
      </c>
      <c r="P380" s="388">
        <f>IFERROR($E380*SUMIF('Daily Log'!$AC$18:$AC$1017,$B380,'Daily Log'!$AD$18:$AD$1017),0)</f>
        <v>0</v>
      </c>
      <c r="Q380" s="388">
        <f>IFERROR($E380*SUMIF('Daily Log'!$AF$18:$AF$1017,$B380,'Daily Log'!$AG$18:$AG$1017),0)</f>
        <v>0</v>
      </c>
      <c r="R380" s="388">
        <f>IFERROR($E380*SUMIF('Daily Log'!$AI$18:$AI$1017,$B380,'Daily Log'!$AJ$18:$AJ$1017),0)</f>
        <v>0</v>
      </c>
      <c r="S380" s="388">
        <f>IFERROR($E380*SUMIF('Daily Log'!$AL$18:$AL$1017,$B380,'Daily Log'!$AM$18:$AM$1017),0)</f>
        <v>0</v>
      </c>
      <c r="T380" s="388">
        <f>IFERROR($E380*SUMIF('Daily Log'!$AO$18:$AO$1017,$B380,'Daily Log'!$AP$18:$AP$1017),0)</f>
        <v>0</v>
      </c>
      <c r="U380" s="388">
        <f>IFERROR($E380*SUMIF('Daily Log'!$AR$18:$AR$1017,$B380,'Daily Log'!$AS$18:$AS$1017),0)</f>
        <v>0</v>
      </c>
      <c r="V380" s="388">
        <f>IFERROR($E380*SUMIF('Daily Log'!$AU$18:$AU$1017,$B380,'Daily Log'!$AV$18:$AV$1017),0)</f>
        <v>0</v>
      </c>
      <c r="W380" s="388">
        <f>IFERROR($E380*SUMIF('Daily Log'!$AX$18:$AX$1017,$B380,'Daily Log'!$AY$18:$AY$1017),0)</f>
        <v>0</v>
      </c>
      <c r="X380" s="388">
        <f>IFERROR($E380*SUMIF('Daily Log'!$BA$18:$BA$1017,$B380,'Daily Log'!$BB$18:$BB$1017),0)</f>
        <v>0</v>
      </c>
      <c r="Y380" s="388">
        <f>IFERROR($E380*SUMIF('Daily Log'!$BD$18:$BD$1017,$B380,'Daily Log'!$BE$18:$BE$1017),0)</f>
        <v>0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0</v>
      </c>
      <c r="AC380" s="388">
        <f>IFERROR($E380*SUMIF('Daily Log'!$BP$18:$BP$1017,$B380,'Daily Log'!$BQ$18:$BQ$1017),0)</f>
        <v>0</v>
      </c>
      <c r="AD380" s="388">
        <f>IFERROR($E380*SUMIF('Daily Log'!$BS$18:$BS$1017,$B380,'Daily Log'!$BT$18:$BT$1017),0)</f>
        <v>0</v>
      </c>
      <c r="AE380" s="388">
        <f>IFERROR($E380*SUMIF('Daily Log'!$BV$18:$BV$1017,$B380,'Daily Log'!$BW$18:$BW$1017),0)</f>
        <v>0</v>
      </c>
      <c r="AF380" s="388">
        <f>IFERROR($E380*SUMIF('Daily Log'!$BY$18:$BY$1017,$B380,'Daily Log'!$BZ$18:$BZ$1017),0)</f>
        <v>0</v>
      </c>
      <c r="AG380" s="388">
        <f>IFERROR($E380*SUMIF('Daily Log'!$CB$18:$CB$1017,$B380,'Daily Log'!$CC$18:$CC$1017),0)</f>
        <v>0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0</v>
      </c>
      <c r="G381" s="388">
        <f>IFERROR($E381*SUMIF('Daily Log'!$B$18:$B$1017,$B381,'Daily Log'!$C$18:$C$1017),0)</f>
        <v>0</v>
      </c>
      <c r="H381" s="388">
        <f>IFERROR($E381*SUMIF('Daily Log'!$E$18:$E$1017,$B381,'Daily Log'!$F$18:$F$1017),0)</f>
        <v>0</v>
      </c>
      <c r="I381" s="388">
        <f>IFERROR($E381*SUMIF('Daily Log'!$H$18:$H$1017,$B381,'Daily Log'!$I$18:$I$1017),0)</f>
        <v>0</v>
      </c>
      <c r="J381" s="388">
        <f>IFERROR($E381*SUMIF('Daily Log'!$K$18:$K$1017,$B381,'Daily Log'!$L$18:$L$1017),0)</f>
        <v>0</v>
      </c>
      <c r="K381" s="388">
        <f>IFERROR($E381*SUMIF('Daily Log'!$N$18:$N$1017,$B381,'Daily Log'!$O$18:$O$1017),0)</f>
        <v>0</v>
      </c>
      <c r="L381" s="388">
        <f>IFERROR($E381*SUMIF('Daily Log'!$Q$18:$Q$1017,$B381,'Daily Log'!$R$18:$R$1017),0)</f>
        <v>0</v>
      </c>
      <c r="M381" s="388">
        <f>IFERROR($E381*SUMIF('Daily Log'!$T$18:$T$1017,$B381,'Daily Log'!$U$18:$U$1017),0)</f>
        <v>0</v>
      </c>
      <c r="N381" s="388">
        <f>IFERROR($E381*SUMIF('Daily Log'!$W$18:$W$1017,$B381,'Daily Log'!$X$18:$X$1017),0)</f>
        <v>0</v>
      </c>
      <c r="O381" s="388">
        <f>IFERROR($E381*SUMIF('Daily Log'!$Z$18:$Z$1017,$B381,'Daily Log'!$AA$18:$AA$1017),0)</f>
        <v>0</v>
      </c>
      <c r="P381" s="388">
        <f>IFERROR($E381*SUMIF('Daily Log'!$AC$18:$AC$1017,$B381,'Daily Log'!$AD$18:$AD$1017),0)</f>
        <v>0</v>
      </c>
      <c r="Q381" s="388">
        <f>IFERROR($E381*SUMIF('Daily Log'!$AF$18:$AF$1017,$B381,'Daily Log'!$AG$18:$AG$1017),0)</f>
        <v>0</v>
      </c>
      <c r="R381" s="388">
        <f>IFERROR($E381*SUMIF('Daily Log'!$AI$18:$AI$1017,$B381,'Daily Log'!$AJ$18:$AJ$1017),0)</f>
        <v>0</v>
      </c>
      <c r="S381" s="388">
        <f>IFERROR($E381*SUMIF('Daily Log'!$AL$18:$AL$1017,$B381,'Daily Log'!$AM$18:$AM$1017),0)</f>
        <v>0</v>
      </c>
      <c r="T381" s="388">
        <f>IFERROR($E381*SUMIF('Daily Log'!$AO$18:$AO$1017,$B381,'Daily Log'!$AP$18:$AP$1017),0)</f>
        <v>0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0</v>
      </c>
      <c r="W381" s="388">
        <f>IFERROR($E381*SUMIF('Daily Log'!$AX$18:$AX$1017,$B381,'Daily Log'!$AY$18:$AY$1017),0)</f>
        <v>0</v>
      </c>
      <c r="X381" s="388">
        <f>IFERROR($E381*SUMIF('Daily Log'!$BA$18:$BA$1017,$B381,'Daily Log'!$BB$18:$BB$1017),0)</f>
        <v>0</v>
      </c>
      <c r="Y381" s="388">
        <f>IFERROR($E381*SUMIF('Daily Log'!$BD$18:$BD$1017,$B381,'Daily Log'!$BE$18:$BE$1017),0)</f>
        <v>0</v>
      </c>
      <c r="Z381" s="388">
        <f>IFERROR($E381*SUMIF('Daily Log'!$BG$18:$BG$1017,$B381,'Daily Log'!$BH$18:$BH$1017),0)</f>
        <v>0</v>
      </c>
      <c r="AA381" s="388">
        <f>IFERROR($E381*SUMIF('Daily Log'!$BJ$18:$BJ$1017,$B381,'Daily Log'!$BK$18:$BK$1017),0)</f>
        <v>0</v>
      </c>
      <c r="AB381" s="388">
        <f>IFERROR($E381*SUMIF('Daily Log'!$BM$18:$BM$1017,$B381,'Daily Log'!$BN$18:$BN$1017),0)</f>
        <v>0</v>
      </c>
      <c r="AC381" s="388">
        <f>IFERROR($E381*SUMIF('Daily Log'!$BP$18:$BP$1017,$B381,'Daily Log'!$BQ$18:$BQ$1017),0)</f>
        <v>0</v>
      </c>
      <c r="AD381" s="388">
        <f>IFERROR($E381*SUMIF('Daily Log'!$BS$18:$BS$1017,$B381,'Daily Log'!$BT$18:$BT$1017),0)</f>
        <v>0</v>
      </c>
      <c r="AE381" s="388">
        <f>IFERROR($E381*SUMIF('Daily Log'!$BV$18:$BV$1017,$B381,'Daily Log'!$BW$18:$BW$1017),0)</f>
        <v>0</v>
      </c>
      <c r="AF381" s="388">
        <f>IFERROR($E381*SUMIF('Daily Log'!$BY$18:$BY$1017,$B381,'Daily Log'!$BZ$18:$BZ$1017),0)</f>
        <v>0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0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0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0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0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0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0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0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0</v>
      </c>
      <c r="Z382" s="388">
        <f>IFERROR($E382*SUMIF('Daily Log'!$BG$18:$BG$1017,$B382,'Daily Log'!$BH$18:$BH$1017),0)</f>
        <v>0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0</v>
      </c>
      <c r="AD382" s="388">
        <f>IFERROR($E382*SUMIF('Daily Log'!$BS$18:$BS$1017,$B382,'Daily Log'!$BT$18:$BT$1017),0)</f>
        <v>0</v>
      </c>
      <c r="AE382" s="388">
        <f>IFERROR($E382*SUMIF('Daily Log'!$BV$18:$BV$1017,$B382,'Daily Log'!$BW$18:$BW$1017),0)</f>
        <v>0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0</v>
      </c>
      <c r="G383" s="388">
        <f>IFERROR($E383*SUMIF('Daily Log'!$B$18:$B$1017,$B383,'Daily Log'!$C$18:$C$1017),0)</f>
        <v>0</v>
      </c>
      <c r="H383" s="388">
        <f>IFERROR($E383*SUMIF('Daily Log'!$E$18:$E$1017,$B383,'Daily Log'!$F$18:$F$1017),0)</f>
        <v>0</v>
      </c>
      <c r="I383" s="388">
        <f>IFERROR($E383*SUMIF('Daily Log'!$H$18:$H$1017,$B383,'Daily Log'!$I$18:$I$1017),0)</f>
        <v>0</v>
      </c>
      <c r="J383" s="388">
        <f>IFERROR($E383*SUMIF('Daily Log'!$K$18:$K$1017,$B383,'Daily Log'!$L$18:$L$1017),0)</f>
        <v>0</v>
      </c>
      <c r="K383" s="388">
        <f>IFERROR($E383*SUMIF('Daily Log'!$N$18:$N$1017,$B383,'Daily Log'!$O$18:$O$1017),0)</f>
        <v>0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0</v>
      </c>
      <c r="N383" s="388">
        <f>IFERROR($E383*SUMIF('Daily Log'!$W$18:$W$1017,$B383,'Daily Log'!$X$18:$X$1017),0)</f>
        <v>0</v>
      </c>
      <c r="O383" s="388">
        <f>IFERROR($E383*SUMIF('Daily Log'!$Z$18:$Z$1017,$B383,'Daily Log'!$AA$18:$AA$1017),0)</f>
        <v>0</v>
      </c>
      <c r="P383" s="388">
        <f>IFERROR($E383*SUMIF('Daily Log'!$AC$18:$AC$1017,$B383,'Daily Log'!$AD$18:$AD$1017),0)</f>
        <v>0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0</v>
      </c>
      <c r="T383" s="388">
        <f>IFERROR($E383*SUMIF('Daily Log'!$AO$18:$AO$1017,$B383,'Daily Log'!$AP$18:$AP$1017),0)</f>
        <v>0</v>
      </c>
      <c r="U383" s="388">
        <f>IFERROR($E383*SUMIF('Daily Log'!$AR$18:$AR$1017,$B383,'Daily Log'!$AS$18:$AS$1017),0)</f>
        <v>0</v>
      </c>
      <c r="V383" s="388">
        <f>IFERROR($E383*SUMIF('Daily Log'!$AU$18:$AU$1017,$B383,'Daily Log'!$AV$18:$AV$1017),0)</f>
        <v>0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0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0</v>
      </c>
      <c r="AB383" s="388">
        <f>IFERROR($E383*SUMIF('Daily Log'!$BM$18:$BM$1017,$B383,'Daily Log'!$BN$18:$BN$1017),0)</f>
        <v>0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0</v>
      </c>
      <c r="AF383" s="388">
        <f>IFERROR($E383*SUMIF('Daily Log'!$BY$18:$BY$1017,$B383,'Daily Log'!$BZ$18:$BZ$1017),0)</f>
        <v>0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0</v>
      </c>
      <c r="G386" s="388">
        <f>IFERROR($E386*SUMIF('Daily Log'!$B$18:$B$1017,$B386,'Daily Log'!$C$18:$C$1017),0)</f>
        <v>0</v>
      </c>
      <c r="H386" s="388">
        <f>IFERROR($E386*SUMIF('Daily Log'!$E$18:$E$1017,$B386,'Daily Log'!$F$18:$F$1017),0)</f>
        <v>0</v>
      </c>
      <c r="I386" s="388">
        <f>IFERROR($E386*SUMIF('Daily Log'!$H$18:$H$1017,$B386,'Daily Log'!$I$18:$I$1017),0)</f>
        <v>0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0</v>
      </c>
      <c r="L386" s="388">
        <f>IFERROR($E386*SUMIF('Daily Log'!$Q$18:$Q$1017,$B386,'Daily Log'!$R$18:$R$1017),0)</f>
        <v>0</v>
      </c>
      <c r="M386" s="388">
        <f>IFERROR($E386*SUMIF('Daily Log'!$T$18:$T$1017,$B386,'Daily Log'!$U$18:$U$1017),0)</f>
        <v>0</v>
      </c>
      <c r="N386" s="388">
        <f>IFERROR($E386*SUMIF('Daily Log'!$W$18:$W$1017,$B386,'Daily Log'!$X$18:$X$1017),0)</f>
        <v>0</v>
      </c>
      <c r="O386" s="388">
        <f>IFERROR($E386*SUMIF('Daily Log'!$Z$18:$Z$1017,$B386,'Daily Log'!$AA$18:$AA$1017),0)</f>
        <v>0</v>
      </c>
      <c r="P386" s="388">
        <f>IFERROR($E386*SUMIF('Daily Log'!$AC$18:$AC$1017,$B386,'Daily Log'!$AD$18:$AD$1017),0)</f>
        <v>0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0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0</v>
      </c>
      <c r="V386" s="388">
        <f>IFERROR($E386*SUMIF('Daily Log'!$AU$18:$AU$1017,$B386,'Daily Log'!$AV$18:$AV$1017),0)</f>
        <v>0</v>
      </c>
      <c r="W386" s="388">
        <f>IFERROR($E386*SUMIF('Daily Log'!$AX$18:$AX$1017,$B386,'Daily Log'!$AY$18:$AY$1017),0)</f>
        <v>0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0</v>
      </c>
      <c r="Z386" s="388">
        <f>IFERROR($E386*SUMIF('Daily Log'!$BG$18:$BG$1017,$B386,'Daily Log'!$BH$18:$BH$1017),0)</f>
        <v>0</v>
      </c>
      <c r="AA386" s="388">
        <f>IFERROR($E386*SUMIF('Daily Log'!$BJ$18:$BJ$1017,$B386,'Daily Log'!$BK$18:$BK$1017),0)</f>
        <v>0</v>
      </c>
      <c r="AB386" s="388">
        <f>IFERROR($E386*SUMIF('Daily Log'!$BM$18:$BM$1017,$B386,'Daily Log'!$BN$18:$BN$1017),0)</f>
        <v>0</v>
      </c>
      <c r="AC386" s="388">
        <f>IFERROR($E386*SUMIF('Daily Log'!$BP$18:$BP$1017,$B386,'Daily Log'!$BQ$18:$BQ$1017),0)</f>
        <v>0</v>
      </c>
      <c r="AD386" s="388">
        <f>IFERROR($E386*SUMIF('Daily Log'!$BS$18:$BS$1017,$B386,'Daily Log'!$BT$18:$BT$1017),0)</f>
        <v>0</v>
      </c>
      <c r="AE386" s="388">
        <f>IFERROR($E386*SUMIF('Daily Log'!$BV$18:$BV$1017,$B386,'Daily Log'!$BW$18:$BW$1017),0)</f>
        <v>0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0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0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0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0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0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0</v>
      </c>
      <c r="W387" s="388">
        <f>IFERROR($E387*SUMIF('Daily Log'!$AX$18:$AX$1017,$B387,'Daily Log'!$AY$18:$AY$1017),0)</f>
        <v>0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0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0</v>
      </c>
      <c r="AB387" s="388">
        <f>IFERROR($E387*SUMIF('Daily Log'!$BM$18:$BM$1017,$B387,'Daily Log'!$BN$18:$BN$1017),0)</f>
        <v>0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0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topLeftCell="CB1" workbookViewId="0">
      <selection activeCell="CK18" sqref="CK18:CL167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NOVEMBER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11 / 2013</v>
      </c>
      <c r="C14" s="5"/>
      <c r="E14" s="4" t="str">
        <f ca="1">"DATE  "&amp;TEXT(Summary!H27,"DD / MM / YYYY")</f>
        <v>DATE  02 / 11 / 2013</v>
      </c>
      <c r="F14" s="5"/>
      <c r="H14" s="4" t="str">
        <f ca="1">"DATE  "&amp;TEXT(Summary!I27,"DD / MM / YYYY")</f>
        <v>DATE  03 / 11 / 2013</v>
      </c>
      <c r="I14" s="5"/>
      <c r="K14" s="4" t="str">
        <f ca="1">"DATE  "&amp;TEXT(Summary!J27,"DD / MM / YYYY")</f>
        <v>DATE  04 / 11 / 2013</v>
      </c>
      <c r="L14" s="5"/>
      <c r="N14" s="4" t="str">
        <f ca="1">"DATE  "&amp;TEXT(Summary!K27,"DD / MM / YYYY")</f>
        <v>DATE  05 / 11 / 2013</v>
      </c>
      <c r="O14" s="5"/>
      <c r="Q14" s="4" t="str">
        <f ca="1">"DATE  "&amp;TEXT(Summary!L27,"DD / MM / YYYY")</f>
        <v>DATE  06 / 11 / 2013</v>
      </c>
      <c r="R14" s="5"/>
      <c r="T14" s="4" t="str">
        <f ca="1">"DATE  "&amp;TEXT(Summary!M27,"DD / MM / YYYY")</f>
        <v>DATE  07 / 11 / 2013</v>
      </c>
      <c r="U14" s="5"/>
      <c r="W14" s="4" t="str">
        <f ca="1">"DATE  "&amp;TEXT(Summary!N27,"DD / MM / YYYY")</f>
        <v>DATE  08 / 11 / 2013</v>
      </c>
      <c r="X14" s="5"/>
      <c r="Z14" s="4" t="str">
        <f ca="1">"DATE  "&amp;TEXT(Summary!O27,"DD / MM / YYYY")</f>
        <v>DATE  09 / 11 / 2013</v>
      </c>
      <c r="AA14" s="5"/>
      <c r="AC14" s="4" t="str">
        <f ca="1">"DATE  "&amp;TEXT(Summary!P27,"DD / MM / YYYY")</f>
        <v>DATE  10 / 11 / 2013</v>
      </c>
      <c r="AD14" s="5"/>
      <c r="AF14" s="4" t="str">
        <f ca="1">"DATE  "&amp;TEXT(Summary!Q27,"DD / MM / YYYY")</f>
        <v>DATE  11 / 11 / 2013</v>
      </c>
      <c r="AG14" s="5"/>
      <c r="AI14" s="4" t="str">
        <f ca="1">"DATE  "&amp;TEXT(Summary!R27,"DD / MM / YYYY")</f>
        <v>DATE  12 / 11 / 2013</v>
      </c>
      <c r="AJ14" s="5"/>
      <c r="AL14" s="4" t="str">
        <f ca="1">"DATE  "&amp;TEXT(Summary!S27,"DD / MM / YYYY")</f>
        <v>DATE  13 / 11 / 2013</v>
      </c>
      <c r="AM14" s="5"/>
      <c r="AO14" s="4" t="str">
        <f ca="1">"DATE  "&amp;TEXT(Summary!T27,"DD / MM / YYYY")</f>
        <v>DATE  14 / 11 / 2013</v>
      </c>
      <c r="AP14" s="5"/>
      <c r="AR14" s="4" t="str">
        <f ca="1">"DATE  "&amp;TEXT(Summary!U27,"DD / MM / YYYY")</f>
        <v>DATE  15 / 11 / 2013</v>
      </c>
      <c r="AS14" s="5"/>
      <c r="AU14" s="4" t="str">
        <f ca="1">"DATE  "&amp;TEXT(Summary!V27,"DD / MM / YYYY")</f>
        <v>DATE  16 / 11 / 2013</v>
      </c>
      <c r="AV14" s="5"/>
      <c r="AX14" s="4" t="str">
        <f ca="1">"DATE  "&amp;TEXT(Summary!W27,"DD / MM / YYYY")</f>
        <v>DATE  17 / 11 / 2013</v>
      </c>
      <c r="AY14" s="5"/>
      <c r="BA14" s="4" t="str">
        <f ca="1">"DATE  "&amp;TEXT(Summary!X27,"DD / MM / YYYY")</f>
        <v>DATE  18 / 11 / 2013</v>
      </c>
      <c r="BB14" s="5"/>
      <c r="BD14" s="4" t="str">
        <f ca="1">"DATE  "&amp;TEXT(Summary!Y27,"DD / MM / YYYY")</f>
        <v>DATE  19 / 11 / 2013</v>
      </c>
      <c r="BE14" s="5"/>
      <c r="BG14" s="4" t="str">
        <f ca="1">"DATE  "&amp;TEXT(Summary!Z27,"DD / MM / YYYY")</f>
        <v>DATE  20 / 11 / 2013</v>
      </c>
      <c r="BH14" s="5"/>
      <c r="BJ14" s="4" t="str">
        <f ca="1">"DATE  "&amp;TEXT(Summary!AA27,"DD / MM / YYYY")</f>
        <v>DATE  21 / 11 / 2013</v>
      </c>
      <c r="BK14" s="43"/>
      <c r="BM14" s="4" t="str">
        <f ca="1">"DATE  "&amp;TEXT(Summary!AB27,"DD / MM / YYYY")</f>
        <v>DATE  22 / 11 / 2013</v>
      </c>
      <c r="BN14" s="5"/>
      <c r="BP14" s="4" t="str">
        <f ca="1">"DATE  "&amp;TEXT(Summary!AC27,"DD / MM / YYYY")</f>
        <v>DATE  23 / 11 / 2013</v>
      </c>
      <c r="BQ14" s="5"/>
      <c r="BS14" s="4" t="str">
        <f ca="1">"DATE  "&amp;TEXT(Summary!AD27,"DD / MM / YYYY")</f>
        <v>DATE  24 / 11 / 2013</v>
      </c>
      <c r="BT14" s="5"/>
      <c r="BV14" s="4" t="str">
        <f ca="1">"DATE  "&amp;TEXT(Summary!AE27,"DD / MM / YYYY")</f>
        <v>DATE  25 / 11 / 2013</v>
      </c>
      <c r="BW14" s="5"/>
      <c r="BY14" s="4" t="str">
        <f ca="1">"DATE  "&amp;TEXT(Summary!AF27,"DD / MM / YYYY")</f>
        <v>DATE  26 / 11 / 2013</v>
      </c>
      <c r="BZ14" s="5"/>
      <c r="CB14" s="4" t="str">
        <f ca="1">"DATE  "&amp;TEXT(Summary!AG27,"DD / MM / YYYY")</f>
        <v>DATE  27 / 11 / 2013</v>
      </c>
      <c r="CC14" s="5"/>
      <c r="CE14" s="4" t="str">
        <f ca="1">"DATE  "&amp;TEXT(Summary!AH27,"DD / MM / YYYY")</f>
        <v>DATE  28 / 11 / 2013</v>
      </c>
      <c r="CF14" s="5"/>
      <c r="CH14" s="4" t="str">
        <f ca="1">"DATE  "&amp;TEXT(Summary!AI27,"DD / MM / YYYY")</f>
        <v>DATE  29 / 11 / 2013</v>
      </c>
      <c r="CI14" s="5"/>
      <c r="CK14" s="268" t="str">
        <f ca="1">"DATE  "&amp;TEXT(Summary!AJ27,"DD / MM / YYYY")</f>
        <v>DATE  30 / 11 / 2013</v>
      </c>
      <c r="CL14" s="269"/>
      <c r="CN14" s="4" t="str">
        <f ca="1">"DATE  "&amp;TEXT(Summary!AK27,"DD / MM / YYYY")</f>
        <v xml:space="preserve">DATE  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0</v>
      </c>
      <c r="C17" s="407"/>
      <c r="D17" s="408"/>
      <c r="E17" s="406">
        <f>IF(E18&lt;&gt;"",2,0)</f>
        <v>0</v>
      </c>
      <c r="F17" s="407"/>
      <c r="G17" s="408"/>
      <c r="H17" s="406">
        <f>IF(H18&lt;&gt;"",3,0)</f>
        <v>0</v>
      </c>
      <c r="I17" s="407"/>
      <c r="J17" s="408"/>
      <c r="K17" s="406">
        <f>IF(K18&lt;&gt;"",4,0)</f>
        <v>0</v>
      </c>
      <c r="L17" s="407"/>
      <c r="M17" s="408"/>
      <c r="N17" s="406">
        <f>IF(N18&lt;&gt;"",5,0)</f>
        <v>0</v>
      </c>
      <c r="O17" s="407"/>
      <c r="P17" s="408"/>
      <c r="Q17" s="406">
        <f>IF(Q18&lt;&gt;"",6,0)</f>
        <v>0</v>
      </c>
      <c r="R17" s="407"/>
      <c r="S17" s="408"/>
      <c r="T17" s="406">
        <f>IF(T18&lt;&gt;"",7,0)</f>
        <v>0</v>
      </c>
      <c r="U17" s="407"/>
      <c r="V17" s="408"/>
      <c r="W17" s="406">
        <f>IF(W18&lt;&gt;"",8,0)</f>
        <v>0</v>
      </c>
      <c r="X17" s="407"/>
      <c r="Y17" s="408"/>
      <c r="Z17" s="406">
        <f>IF(Z18&lt;&gt;"",9,0)</f>
        <v>0</v>
      </c>
      <c r="AA17" s="407"/>
      <c r="AB17" s="408"/>
      <c r="AC17" s="406">
        <f>IF(AC18&lt;&gt;"",10,0)</f>
        <v>0</v>
      </c>
      <c r="AD17" s="407"/>
      <c r="AE17" s="408"/>
      <c r="AF17" s="406">
        <f>IF(AF18&lt;&gt;"",11,0)</f>
        <v>0</v>
      </c>
      <c r="AG17" s="407"/>
      <c r="AH17" s="408"/>
      <c r="AI17" s="406">
        <f>IF(AI18&lt;&gt;"",12,0)</f>
        <v>0</v>
      </c>
      <c r="AJ17" s="407"/>
      <c r="AK17" s="408"/>
      <c r="AL17" s="406">
        <f>IF(AL18&lt;&gt;"",13,0)</f>
        <v>0</v>
      </c>
      <c r="AM17" s="407"/>
      <c r="AN17" s="408"/>
      <c r="AO17" s="406">
        <f>IF(AO18&lt;&gt;"",14,0)</f>
        <v>0</v>
      </c>
      <c r="AP17" s="407"/>
      <c r="AQ17" s="408"/>
      <c r="AR17" s="406">
        <f>IF(AR18&lt;&gt;"",15,0)</f>
        <v>0</v>
      </c>
      <c r="AS17" s="407"/>
      <c r="AT17" s="408"/>
      <c r="AU17" s="406">
        <f>IF(AU18&lt;&gt;"",16,0)</f>
        <v>0</v>
      </c>
      <c r="AV17" s="407"/>
      <c r="AW17" s="408"/>
      <c r="AX17" s="406">
        <f>IF(AX18&lt;&gt;"",17,0)</f>
        <v>0</v>
      </c>
      <c r="AY17" s="407"/>
      <c r="AZ17" s="408"/>
      <c r="BA17" s="406">
        <f>IF(BA18&lt;&gt;"",18,0)</f>
        <v>0</v>
      </c>
      <c r="BB17" s="407"/>
      <c r="BC17" s="408"/>
      <c r="BD17" s="406">
        <f>IF(BD18&lt;&gt;"",19,0)</f>
        <v>0</v>
      </c>
      <c r="BE17" s="407"/>
      <c r="BF17" s="408"/>
      <c r="BG17" s="406">
        <f>IF(BG18&lt;&gt;"",20,0)</f>
        <v>0</v>
      </c>
      <c r="BH17" s="407"/>
      <c r="BI17" s="408"/>
      <c r="BJ17" s="406">
        <f>IF(BJ18&lt;&gt;"",21,0)</f>
        <v>0</v>
      </c>
      <c r="BK17" s="407"/>
      <c r="BL17" s="408"/>
      <c r="BM17" s="406">
        <f>IF(BM18&lt;&gt;"",22,0)</f>
        <v>0</v>
      </c>
      <c r="BN17" s="407"/>
      <c r="BO17" s="408"/>
      <c r="BP17" s="406">
        <f>IF(BP18&lt;&gt;"",23,0)</f>
        <v>0</v>
      </c>
      <c r="BQ17" s="407"/>
      <c r="BR17" s="408"/>
      <c r="BS17" s="406">
        <f>IF(BS18&lt;&gt;"",24,0)</f>
        <v>0</v>
      </c>
      <c r="BT17" s="407"/>
      <c r="BU17" s="408"/>
      <c r="BV17" s="406">
        <f>IF(BV18&lt;&gt;"",25,0)</f>
        <v>0</v>
      </c>
      <c r="BW17" s="407"/>
      <c r="BX17" s="408"/>
      <c r="BY17" s="406">
        <f>IF(BY18&lt;&gt;"",26,0)</f>
        <v>0</v>
      </c>
      <c r="BZ17" s="407"/>
      <c r="CA17" s="408"/>
      <c r="CB17" s="406">
        <f>IF(CB18&lt;&gt;"",27,0)</f>
        <v>0</v>
      </c>
      <c r="CC17" s="407"/>
      <c r="CD17" s="408"/>
      <c r="CE17" s="406">
        <f>IF(CE18&lt;&gt;"",28,0)</f>
        <v>28</v>
      </c>
      <c r="CF17" s="407"/>
      <c r="CG17" s="408"/>
      <c r="CH17" s="406">
        <f>IF(CH18&lt;&gt;"",29,0)</f>
        <v>29</v>
      </c>
      <c r="CI17" s="407"/>
      <c r="CJ17" s="408"/>
      <c r="CK17" s="406">
        <f>IF(CK18&lt;&gt;"",30,0)</f>
        <v>30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/>
      <c r="C18" s="14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 t="s">
        <v>668</v>
      </c>
      <c r="CF18" s="14">
        <v>2</v>
      </c>
      <c r="CH18" s="13" t="s">
        <v>668</v>
      </c>
      <c r="CI18" s="14">
        <v>1</v>
      </c>
      <c r="CK18" s="274" t="s">
        <v>668</v>
      </c>
      <c r="CL18" s="275">
        <v>1</v>
      </c>
      <c r="CN18" s="402"/>
      <c r="CO18" s="436"/>
      <c r="CQ18" s="405"/>
    </row>
    <row r="19" spans="1:96" ht="24.95" customHeight="1">
      <c r="A19" s="408"/>
      <c r="B19" s="15"/>
      <c r="C19" s="16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 t="s">
        <v>669</v>
      </c>
      <c r="CF19" s="16">
        <v>1</v>
      </c>
      <c r="CH19" s="15" t="s">
        <v>816</v>
      </c>
      <c r="CI19" s="16">
        <v>1</v>
      </c>
      <c r="CK19" s="276" t="s">
        <v>816</v>
      </c>
      <c r="CL19" s="277">
        <v>1</v>
      </c>
      <c r="CN19" s="402"/>
      <c r="CO19" s="436"/>
      <c r="CQ19" s="405"/>
    </row>
    <row r="20" spans="1:96" ht="24.95" customHeight="1">
      <c r="A20" s="408"/>
      <c r="B20" s="15"/>
      <c r="C20" s="16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 t="s">
        <v>670</v>
      </c>
      <c r="CF20" s="16">
        <v>1</v>
      </c>
      <c r="CH20" s="15" t="s">
        <v>817</v>
      </c>
      <c r="CI20" s="16">
        <v>1</v>
      </c>
      <c r="CK20" s="276" t="s">
        <v>670</v>
      </c>
      <c r="CL20" s="277">
        <v>1</v>
      </c>
      <c r="CN20" s="402"/>
      <c r="CO20" s="436"/>
      <c r="CQ20" s="405"/>
    </row>
    <row r="21" spans="1:96" ht="24.95" customHeight="1">
      <c r="A21" s="408"/>
      <c r="B21" s="15"/>
      <c r="C21" s="16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 t="s">
        <v>671</v>
      </c>
      <c r="CF21" s="16">
        <v>2</v>
      </c>
      <c r="CH21" s="15" t="s">
        <v>671</v>
      </c>
      <c r="CI21" s="16">
        <v>1</v>
      </c>
      <c r="CK21" s="276" t="s">
        <v>817</v>
      </c>
      <c r="CL21" s="277">
        <v>2</v>
      </c>
      <c r="CN21" s="402"/>
      <c r="CO21" s="436"/>
      <c r="CQ21" s="405"/>
    </row>
    <row r="22" spans="1:96" ht="24.95" customHeight="1">
      <c r="A22" s="408"/>
      <c r="B22" s="15"/>
      <c r="C22" s="16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 t="s">
        <v>672</v>
      </c>
      <c r="CF22" s="16">
        <v>2</v>
      </c>
      <c r="CH22" s="15" t="s">
        <v>672</v>
      </c>
      <c r="CI22" s="16">
        <v>5</v>
      </c>
      <c r="CK22" s="276" t="s">
        <v>671</v>
      </c>
      <c r="CL22" s="277">
        <v>2</v>
      </c>
      <c r="CN22" s="402"/>
      <c r="CO22" s="436"/>
      <c r="CQ22" s="405"/>
    </row>
    <row r="23" spans="1:96" ht="24.95" customHeight="1">
      <c r="A23" s="408"/>
      <c r="B23" s="15"/>
      <c r="C23" s="16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 t="s">
        <v>673</v>
      </c>
      <c r="CF23" s="16">
        <v>1</v>
      </c>
      <c r="CH23" s="15" t="s">
        <v>673</v>
      </c>
      <c r="CI23" s="16">
        <v>1</v>
      </c>
      <c r="CK23" s="276" t="s">
        <v>845</v>
      </c>
      <c r="CL23" s="277">
        <v>1</v>
      </c>
      <c r="CN23" s="402"/>
      <c r="CO23" s="436"/>
      <c r="CQ23" s="405"/>
    </row>
    <row r="24" spans="1:96" ht="24.95" customHeight="1">
      <c r="A24" s="408"/>
      <c r="B24" s="15"/>
      <c r="C24" s="16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 t="s">
        <v>674</v>
      </c>
      <c r="CF24" s="16">
        <v>1</v>
      </c>
      <c r="CH24" s="15" t="s">
        <v>675</v>
      </c>
      <c r="CI24" s="16">
        <v>1</v>
      </c>
      <c r="CK24" s="276" t="s">
        <v>675</v>
      </c>
      <c r="CL24" s="277">
        <v>1</v>
      </c>
      <c r="CN24" s="402"/>
      <c r="CO24" s="436"/>
      <c r="CQ24" s="405"/>
    </row>
    <row r="25" spans="1:96" ht="24.95" customHeight="1">
      <c r="A25" s="408"/>
      <c r="B25" s="15"/>
      <c r="C25" s="16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 t="s">
        <v>675</v>
      </c>
      <c r="CF25" s="16">
        <v>2</v>
      </c>
      <c r="CH25" s="15" t="s">
        <v>818</v>
      </c>
      <c r="CI25" s="16">
        <v>1</v>
      </c>
      <c r="CK25" s="276" t="s">
        <v>676</v>
      </c>
      <c r="CL25" s="277">
        <v>4</v>
      </c>
      <c r="CN25" s="402"/>
      <c r="CO25" s="436"/>
      <c r="CQ25" s="405"/>
    </row>
    <row r="26" spans="1:96" ht="24.95" customHeight="1">
      <c r="A26" s="408"/>
      <c r="B26" s="15"/>
      <c r="C26" s="16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 t="s">
        <v>676</v>
      </c>
      <c r="CF26" s="16">
        <v>2</v>
      </c>
      <c r="CH26" s="15" t="s">
        <v>676</v>
      </c>
      <c r="CI26" s="16">
        <v>2</v>
      </c>
      <c r="CK26" s="276" t="s">
        <v>677</v>
      </c>
      <c r="CL26" s="277">
        <v>3</v>
      </c>
      <c r="CN26" s="402"/>
      <c r="CO26" s="436"/>
      <c r="CQ26" s="405"/>
    </row>
    <row r="27" spans="1:96" ht="24.95" customHeight="1">
      <c r="A27" s="408"/>
      <c r="B27" s="15"/>
      <c r="C27" s="16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 t="s">
        <v>677</v>
      </c>
      <c r="CF27" s="16">
        <v>8</v>
      </c>
      <c r="CH27" s="15" t="s">
        <v>677</v>
      </c>
      <c r="CI27" s="16">
        <v>1</v>
      </c>
      <c r="CK27" s="276" t="s">
        <v>679</v>
      </c>
      <c r="CL27" s="277">
        <v>2</v>
      </c>
      <c r="CN27" s="402"/>
      <c r="CO27" s="436"/>
      <c r="CQ27" s="405"/>
    </row>
    <row r="28" spans="1:96" ht="24.95" customHeight="1">
      <c r="A28" s="408"/>
      <c r="B28" s="15"/>
      <c r="C28" s="16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 t="s">
        <v>678</v>
      </c>
      <c r="CF28" s="16">
        <v>3</v>
      </c>
      <c r="CH28" s="15" t="s">
        <v>679</v>
      </c>
      <c r="CI28" s="16">
        <v>1</v>
      </c>
      <c r="CK28" s="276" t="s">
        <v>819</v>
      </c>
      <c r="CL28" s="277">
        <v>1</v>
      </c>
      <c r="CN28" s="402"/>
      <c r="CO28" s="436"/>
      <c r="CQ28" s="405"/>
    </row>
    <row r="29" spans="1:96" ht="24.95" customHeight="1">
      <c r="A29" s="408"/>
      <c r="B29" s="15"/>
      <c r="C29" s="16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 t="s">
        <v>679</v>
      </c>
      <c r="CF29" s="16">
        <v>3</v>
      </c>
      <c r="CH29" s="15" t="s">
        <v>819</v>
      </c>
      <c r="CI29" s="16">
        <v>2</v>
      </c>
      <c r="CK29" s="276" t="s">
        <v>680</v>
      </c>
      <c r="CL29" s="277">
        <v>9</v>
      </c>
      <c r="CN29" s="402"/>
      <c r="CO29" s="436"/>
      <c r="CQ29" s="405"/>
    </row>
    <row r="30" spans="1:96" ht="24.95" customHeight="1">
      <c r="A30" s="408"/>
      <c r="B30" s="15"/>
      <c r="C30" s="16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 t="s">
        <v>680</v>
      </c>
      <c r="CF30" s="16">
        <v>11</v>
      </c>
      <c r="CH30" s="15" t="s">
        <v>680</v>
      </c>
      <c r="CI30" s="16">
        <v>6</v>
      </c>
      <c r="CK30" s="276" t="s">
        <v>681</v>
      </c>
      <c r="CL30" s="277">
        <v>6</v>
      </c>
      <c r="CN30" s="402"/>
      <c r="CO30" s="436"/>
      <c r="CQ30" s="405"/>
    </row>
    <row r="31" spans="1:96" ht="24.95" customHeight="1">
      <c r="A31" s="408"/>
      <c r="B31" s="15"/>
      <c r="C31" s="16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 t="s">
        <v>681</v>
      </c>
      <c r="CF31" s="16">
        <v>3</v>
      </c>
      <c r="CH31" s="15" t="s">
        <v>681</v>
      </c>
      <c r="CI31" s="16">
        <v>9</v>
      </c>
      <c r="CK31" s="276" t="s">
        <v>683</v>
      </c>
      <c r="CL31" s="277">
        <v>1</v>
      </c>
      <c r="CN31" s="402"/>
      <c r="CO31" s="436"/>
      <c r="CQ31" s="405"/>
    </row>
    <row r="32" spans="1:96" ht="24.95" customHeight="1">
      <c r="A32" s="408"/>
      <c r="B32" s="15"/>
      <c r="C32" s="16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 t="s">
        <v>682</v>
      </c>
      <c r="CF32" s="16">
        <v>1</v>
      </c>
      <c r="CH32" s="15" t="s">
        <v>682</v>
      </c>
      <c r="CI32" s="16">
        <v>1</v>
      </c>
      <c r="CK32" s="276" t="s">
        <v>684</v>
      </c>
      <c r="CL32" s="277">
        <v>1</v>
      </c>
      <c r="CN32" s="402"/>
      <c r="CO32" s="436"/>
      <c r="CQ32" s="405"/>
    </row>
    <row r="33" spans="1:95" ht="24.95" customHeight="1">
      <c r="A33" s="408"/>
      <c r="B33" s="15"/>
      <c r="C33" s="16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 t="s">
        <v>683</v>
      </c>
      <c r="CF33" s="16">
        <v>1</v>
      </c>
      <c r="CH33" s="15" t="s">
        <v>684</v>
      </c>
      <c r="CI33" s="16">
        <v>2</v>
      </c>
      <c r="CK33" s="276" t="s">
        <v>685</v>
      </c>
      <c r="CL33" s="277">
        <v>1</v>
      </c>
      <c r="CN33" s="402"/>
      <c r="CO33" s="436"/>
      <c r="CQ33" s="405"/>
    </row>
    <row r="34" spans="1:95" ht="24.95" customHeight="1">
      <c r="A34" s="408"/>
      <c r="B34" s="15"/>
      <c r="C34" s="16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 t="s">
        <v>684</v>
      </c>
      <c r="CF34" s="16">
        <v>1</v>
      </c>
      <c r="CH34" s="15" t="s">
        <v>685</v>
      </c>
      <c r="CI34" s="16">
        <v>5</v>
      </c>
      <c r="CK34" s="276" t="s">
        <v>686</v>
      </c>
      <c r="CL34" s="277">
        <v>1</v>
      </c>
      <c r="CN34" s="402"/>
      <c r="CO34" s="436"/>
      <c r="CQ34" s="405"/>
    </row>
    <row r="35" spans="1:95" ht="24.95" customHeight="1">
      <c r="A35" s="408"/>
      <c r="B35" s="15"/>
      <c r="C35" s="16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 t="s">
        <v>685</v>
      </c>
      <c r="CF35" s="16">
        <v>2</v>
      </c>
      <c r="CH35" s="15" t="s">
        <v>686</v>
      </c>
      <c r="CI35" s="16">
        <v>1</v>
      </c>
      <c r="CK35" s="276" t="s">
        <v>846</v>
      </c>
      <c r="CL35" s="277">
        <v>1</v>
      </c>
      <c r="CN35" s="402"/>
      <c r="CO35" s="436"/>
      <c r="CQ35" s="405"/>
    </row>
    <row r="36" spans="1:95" ht="24.95" customHeight="1">
      <c r="A36" s="408"/>
      <c r="B36" s="15"/>
      <c r="C36" s="16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 t="s">
        <v>686</v>
      </c>
      <c r="CF36" s="16">
        <v>4</v>
      </c>
      <c r="CH36" s="15" t="s">
        <v>687</v>
      </c>
      <c r="CI36" s="16">
        <v>3</v>
      </c>
      <c r="CK36" s="276" t="s">
        <v>847</v>
      </c>
      <c r="CL36" s="277">
        <v>1</v>
      </c>
      <c r="CN36" s="402"/>
      <c r="CO36" s="436"/>
      <c r="CQ36" s="405"/>
    </row>
    <row r="37" spans="1:95" ht="24.95" customHeight="1">
      <c r="A37" s="408"/>
      <c r="B37" s="15"/>
      <c r="C37" s="16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 t="s">
        <v>687</v>
      </c>
      <c r="CF37" s="16">
        <v>3</v>
      </c>
      <c r="CH37" s="15" t="s">
        <v>688</v>
      </c>
      <c r="CI37" s="16">
        <v>8</v>
      </c>
      <c r="CK37" s="276" t="s">
        <v>688</v>
      </c>
      <c r="CL37" s="277">
        <v>5</v>
      </c>
      <c r="CN37" s="402"/>
      <c r="CO37" s="436"/>
      <c r="CQ37" s="405"/>
    </row>
    <row r="38" spans="1:95" ht="24.95" customHeight="1">
      <c r="A38" s="408"/>
      <c r="B38" s="15"/>
      <c r="C38" s="16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 t="s">
        <v>688</v>
      </c>
      <c r="CF38" s="16">
        <v>4</v>
      </c>
      <c r="CH38" s="15" t="s">
        <v>689</v>
      </c>
      <c r="CI38" s="16">
        <v>6</v>
      </c>
      <c r="CK38" s="276" t="s">
        <v>689</v>
      </c>
      <c r="CL38" s="277">
        <v>4</v>
      </c>
      <c r="CN38" s="402"/>
      <c r="CO38" s="436"/>
      <c r="CQ38" s="405"/>
    </row>
    <row r="39" spans="1:95" ht="24.95" customHeight="1">
      <c r="A39" s="408"/>
      <c r="B39" s="15"/>
      <c r="C39" s="16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 t="s">
        <v>689</v>
      </c>
      <c r="CF39" s="16">
        <v>1</v>
      </c>
      <c r="CH39" s="15" t="s">
        <v>820</v>
      </c>
      <c r="CI39" s="16">
        <v>2</v>
      </c>
      <c r="CK39" s="276" t="s">
        <v>821</v>
      </c>
      <c r="CL39" s="277">
        <v>1</v>
      </c>
      <c r="CN39" s="402"/>
      <c r="CO39" s="436"/>
      <c r="CQ39" s="405"/>
    </row>
    <row r="40" spans="1:95" ht="24.95" customHeight="1">
      <c r="A40" s="408"/>
      <c r="B40" s="15"/>
      <c r="C40" s="16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 t="s">
        <v>690</v>
      </c>
      <c r="CF40" s="16">
        <v>57</v>
      </c>
      <c r="CH40" s="15" t="s">
        <v>821</v>
      </c>
      <c r="CI40" s="16">
        <v>2</v>
      </c>
      <c r="CK40" s="276" t="s">
        <v>848</v>
      </c>
      <c r="CL40" s="277">
        <v>2</v>
      </c>
      <c r="CN40" s="402"/>
      <c r="CO40" s="436"/>
      <c r="CQ40" s="405"/>
    </row>
    <row r="41" spans="1:95" ht="24.95" customHeight="1">
      <c r="A41" s="408"/>
      <c r="B41" s="15"/>
      <c r="C41" s="16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 t="s">
        <v>691</v>
      </c>
      <c r="CF41" s="16">
        <v>13</v>
      </c>
      <c r="CH41" s="15" t="s">
        <v>822</v>
      </c>
      <c r="CI41" s="16">
        <v>1</v>
      </c>
      <c r="CK41" s="276" t="s">
        <v>690</v>
      </c>
      <c r="CL41" s="277">
        <v>33</v>
      </c>
      <c r="CN41" s="402"/>
      <c r="CO41" s="436"/>
      <c r="CQ41" s="405"/>
    </row>
    <row r="42" spans="1:95" ht="24.95" customHeight="1">
      <c r="A42" s="408"/>
      <c r="B42" s="15"/>
      <c r="C42" s="16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 t="s">
        <v>692</v>
      </c>
      <c r="CF42" s="16">
        <v>3</v>
      </c>
      <c r="CH42" s="15" t="s">
        <v>690</v>
      </c>
      <c r="CI42" s="16">
        <v>64</v>
      </c>
      <c r="CK42" s="276" t="s">
        <v>691</v>
      </c>
      <c r="CL42" s="277">
        <v>10</v>
      </c>
      <c r="CN42" s="402"/>
      <c r="CO42" s="436"/>
      <c r="CQ42" s="405"/>
    </row>
    <row r="43" spans="1:95" ht="24.95" customHeight="1">
      <c r="A43" s="408"/>
      <c r="B43" s="15"/>
      <c r="C43" s="16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 t="s">
        <v>693</v>
      </c>
      <c r="CF43" s="16">
        <v>60</v>
      </c>
      <c r="CH43" s="15" t="s">
        <v>691</v>
      </c>
      <c r="CI43" s="16">
        <v>13</v>
      </c>
      <c r="CK43" s="276" t="s">
        <v>692</v>
      </c>
      <c r="CL43" s="277">
        <v>2</v>
      </c>
      <c r="CN43" s="402"/>
      <c r="CO43" s="436"/>
      <c r="CQ43" s="405"/>
    </row>
    <row r="44" spans="1:95" ht="24.95" customHeight="1">
      <c r="A44" s="408"/>
      <c r="B44" s="15"/>
      <c r="C44" s="16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 t="s">
        <v>694</v>
      </c>
      <c r="CF44" s="16">
        <v>34</v>
      </c>
      <c r="CH44" s="15" t="s">
        <v>692</v>
      </c>
      <c r="CI44" s="16">
        <v>6</v>
      </c>
      <c r="CK44" s="276" t="s">
        <v>693</v>
      </c>
      <c r="CL44" s="277">
        <v>63</v>
      </c>
      <c r="CN44" s="402"/>
      <c r="CO44" s="436"/>
      <c r="CQ44" s="405"/>
    </row>
    <row r="45" spans="1:95" ht="24.95" customHeight="1">
      <c r="A45" s="408"/>
      <c r="B45" s="15"/>
      <c r="C45" s="16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 t="s">
        <v>695</v>
      </c>
      <c r="CF45" s="16">
        <v>71</v>
      </c>
      <c r="CH45" s="15" t="s">
        <v>693</v>
      </c>
      <c r="CI45" s="16">
        <v>100</v>
      </c>
      <c r="CK45" s="276" t="s">
        <v>694</v>
      </c>
      <c r="CL45" s="277">
        <v>47</v>
      </c>
      <c r="CN45" s="402"/>
      <c r="CO45" s="436"/>
      <c r="CQ45" s="405"/>
    </row>
    <row r="46" spans="1:95" ht="24.95" customHeight="1">
      <c r="A46" s="408"/>
      <c r="B46" s="15"/>
      <c r="C46" s="16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 t="s">
        <v>696</v>
      </c>
      <c r="CF46" s="16">
        <v>8</v>
      </c>
      <c r="CH46" s="15" t="s">
        <v>694</v>
      </c>
      <c r="CI46" s="16">
        <v>50</v>
      </c>
      <c r="CK46" s="276" t="s">
        <v>695</v>
      </c>
      <c r="CL46" s="277">
        <v>94</v>
      </c>
      <c r="CN46" s="402"/>
      <c r="CO46" s="436"/>
      <c r="CQ46" s="405"/>
    </row>
    <row r="47" spans="1:95" ht="24.95" customHeight="1">
      <c r="A47" s="408"/>
      <c r="B47" s="15"/>
      <c r="C47" s="16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 t="s">
        <v>697</v>
      </c>
      <c r="CF47" s="16">
        <v>143</v>
      </c>
      <c r="CH47" s="15" t="s">
        <v>695</v>
      </c>
      <c r="CI47" s="16">
        <v>86</v>
      </c>
      <c r="CK47" s="276" t="s">
        <v>696</v>
      </c>
      <c r="CL47" s="277">
        <v>20</v>
      </c>
      <c r="CN47" s="402"/>
      <c r="CO47" s="436"/>
      <c r="CQ47" s="405"/>
    </row>
    <row r="48" spans="1:95" ht="24.95" customHeight="1">
      <c r="A48" s="408"/>
      <c r="B48" s="15"/>
      <c r="C48" s="16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 t="s">
        <v>698</v>
      </c>
      <c r="CF48" s="16">
        <v>10</v>
      </c>
      <c r="CH48" s="15" t="s">
        <v>696</v>
      </c>
      <c r="CI48" s="16">
        <v>12</v>
      </c>
      <c r="CK48" s="276" t="s">
        <v>697</v>
      </c>
      <c r="CL48" s="277">
        <v>168</v>
      </c>
      <c r="CN48" s="402"/>
      <c r="CO48" s="436"/>
      <c r="CQ48" s="405"/>
    </row>
    <row r="49" spans="1:93" ht="24.95" customHeight="1">
      <c r="A49" s="408"/>
      <c r="B49" s="15"/>
      <c r="C49" s="16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 t="s">
        <v>699</v>
      </c>
      <c r="CF49" s="16">
        <v>2</v>
      </c>
      <c r="CH49" s="15" t="s">
        <v>697</v>
      </c>
      <c r="CI49" s="16">
        <v>196</v>
      </c>
      <c r="CK49" s="276" t="s">
        <v>698</v>
      </c>
      <c r="CL49" s="277">
        <v>13</v>
      </c>
      <c r="CN49" s="402"/>
      <c r="CO49" s="436"/>
    </row>
    <row r="50" spans="1:93" ht="24.95" customHeight="1">
      <c r="A50" s="408"/>
      <c r="B50" s="15"/>
      <c r="C50" s="16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 t="s">
        <v>700</v>
      </c>
      <c r="CF50" s="16">
        <v>32</v>
      </c>
      <c r="CH50" s="15" t="s">
        <v>698</v>
      </c>
      <c r="CI50" s="16">
        <v>22</v>
      </c>
      <c r="CK50" s="276" t="s">
        <v>700</v>
      </c>
      <c r="CL50" s="277">
        <v>40</v>
      </c>
      <c r="CN50" s="402"/>
      <c r="CO50" s="436"/>
    </row>
    <row r="51" spans="1:93" ht="24.95" customHeight="1">
      <c r="A51" s="408"/>
      <c r="B51" s="15"/>
      <c r="C51" s="16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 t="s">
        <v>701</v>
      </c>
      <c r="CF51" s="16">
        <v>2</v>
      </c>
      <c r="CH51" s="15" t="s">
        <v>700</v>
      </c>
      <c r="CI51" s="16">
        <v>53</v>
      </c>
      <c r="CK51" s="276" t="s">
        <v>701</v>
      </c>
      <c r="CL51" s="277">
        <v>1</v>
      </c>
      <c r="CN51" s="402"/>
      <c r="CO51" s="436"/>
    </row>
    <row r="52" spans="1:93" ht="24.95" customHeight="1">
      <c r="A52" s="408"/>
      <c r="B52" s="15"/>
      <c r="C52" s="16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 t="s">
        <v>702</v>
      </c>
      <c r="CF52" s="16">
        <v>1</v>
      </c>
      <c r="CH52" s="15" t="s">
        <v>701</v>
      </c>
      <c r="CI52" s="16">
        <v>1</v>
      </c>
      <c r="CK52" s="276" t="s">
        <v>702</v>
      </c>
      <c r="CL52" s="277">
        <v>1</v>
      </c>
      <c r="CN52" s="402"/>
      <c r="CO52" s="436"/>
    </row>
    <row r="53" spans="1:93" ht="24.95" customHeight="1">
      <c r="A53" s="408"/>
      <c r="B53" s="15"/>
      <c r="C53" s="16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 t="s">
        <v>703</v>
      </c>
      <c r="CF53" s="16">
        <v>10</v>
      </c>
      <c r="CH53" s="15" t="s">
        <v>702</v>
      </c>
      <c r="CI53" s="16">
        <v>2</v>
      </c>
      <c r="CK53" s="276" t="s">
        <v>703</v>
      </c>
      <c r="CL53" s="277">
        <v>24</v>
      </c>
      <c r="CN53" s="402"/>
      <c r="CO53" s="436"/>
    </row>
    <row r="54" spans="1:93" ht="24.95" customHeight="1">
      <c r="A54" s="408"/>
      <c r="B54" s="15"/>
      <c r="C54" s="16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 t="s">
        <v>704</v>
      </c>
      <c r="CF54" s="16">
        <v>51</v>
      </c>
      <c r="CH54" s="15" t="s">
        <v>823</v>
      </c>
      <c r="CI54" s="16">
        <v>2</v>
      </c>
      <c r="CK54" s="276" t="s">
        <v>704</v>
      </c>
      <c r="CL54" s="277">
        <v>23</v>
      </c>
      <c r="CN54" s="402"/>
      <c r="CO54" s="436"/>
    </row>
    <row r="55" spans="1:93" ht="24.95" customHeight="1">
      <c r="A55" s="408"/>
      <c r="B55" s="15"/>
      <c r="C55" s="16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 t="s">
        <v>705</v>
      </c>
      <c r="CF55" s="16">
        <v>9</v>
      </c>
      <c r="CH55" s="15" t="s">
        <v>824</v>
      </c>
      <c r="CI55" s="16">
        <v>8</v>
      </c>
      <c r="CK55" s="276" t="s">
        <v>705</v>
      </c>
      <c r="CL55" s="277">
        <v>7</v>
      </c>
      <c r="CN55" s="402"/>
      <c r="CO55" s="436"/>
    </row>
    <row r="56" spans="1:93" ht="24.95" customHeight="1">
      <c r="A56" s="408"/>
      <c r="B56" s="15"/>
      <c r="C56" s="16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 t="s">
        <v>706</v>
      </c>
      <c r="CF56" s="16">
        <v>7</v>
      </c>
      <c r="CH56" s="15" t="s">
        <v>703</v>
      </c>
      <c r="CI56" s="16">
        <v>36</v>
      </c>
      <c r="CK56" s="276" t="s">
        <v>707</v>
      </c>
      <c r="CL56" s="277">
        <v>12</v>
      </c>
      <c r="CN56" s="402"/>
      <c r="CO56" s="436"/>
    </row>
    <row r="57" spans="1:93" ht="24.95" customHeight="1">
      <c r="A57" s="408"/>
      <c r="B57" s="15"/>
      <c r="C57" s="16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 t="s">
        <v>707</v>
      </c>
      <c r="CF57" s="16">
        <v>4</v>
      </c>
      <c r="CH57" s="15" t="s">
        <v>704</v>
      </c>
      <c r="CI57" s="16">
        <v>30</v>
      </c>
      <c r="CK57" s="276" t="s">
        <v>708</v>
      </c>
      <c r="CL57" s="277">
        <v>28</v>
      </c>
      <c r="CN57" s="402"/>
      <c r="CO57" s="436"/>
    </row>
    <row r="58" spans="1:93" ht="24.95" customHeight="1">
      <c r="A58" s="408"/>
      <c r="B58" s="15"/>
      <c r="C58" s="16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 t="s">
        <v>708</v>
      </c>
      <c r="CF58" s="16">
        <v>27</v>
      </c>
      <c r="CH58" s="15" t="s">
        <v>705</v>
      </c>
      <c r="CI58" s="16">
        <v>19</v>
      </c>
      <c r="CK58" s="276" t="s">
        <v>709</v>
      </c>
      <c r="CL58" s="277">
        <v>40</v>
      </c>
      <c r="CN58" s="402"/>
      <c r="CO58" s="436"/>
    </row>
    <row r="59" spans="1:93" ht="24.95" customHeight="1">
      <c r="A59" s="408"/>
      <c r="B59" s="15"/>
      <c r="C59" s="16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 t="s">
        <v>709</v>
      </c>
      <c r="CF59" s="16">
        <v>32</v>
      </c>
      <c r="CH59" s="15" t="s">
        <v>706</v>
      </c>
      <c r="CI59" s="16">
        <v>8</v>
      </c>
      <c r="CK59" s="276" t="s">
        <v>710</v>
      </c>
      <c r="CL59" s="277">
        <v>11</v>
      </c>
      <c r="CN59" s="402"/>
      <c r="CO59" s="436"/>
    </row>
    <row r="60" spans="1:93" ht="24.95" customHeight="1">
      <c r="A60" s="408"/>
      <c r="B60" s="15"/>
      <c r="C60" s="16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 t="s">
        <v>710</v>
      </c>
      <c r="CF60" s="16">
        <v>13</v>
      </c>
      <c r="CH60" s="15" t="s">
        <v>707</v>
      </c>
      <c r="CI60" s="16">
        <v>19</v>
      </c>
      <c r="CK60" s="276" t="s">
        <v>711</v>
      </c>
      <c r="CL60" s="277">
        <v>109</v>
      </c>
      <c r="CN60" s="402"/>
      <c r="CO60" s="436"/>
    </row>
    <row r="61" spans="1:93" ht="24.95" customHeight="1">
      <c r="A61" s="408"/>
      <c r="B61" s="15"/>
      <c r="C61" s="16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 t="s">
        <v>711</v>
      </c>
      <c r="CF61" s="16">
        <v>98</v>
      </c>
      <c r="CH61" s="15" t="s">
        <v>708</v>
      </c>
      <c r="CI61" s="16">
        <v>19</v>
      </c>
      <c r="CK61" s="276" t="s">
        <v>712</v>
      </c>
      <c r="CL61" s="277">
        <v>8</v>
      </c>
      <c r="CN61" s="402"/>
      <c r="CO61" s="436"/>
    </row>
    <row r="62" spans="1:93" ht="24.95" customHeight="1">
      <c r="A62" s="408"/>
      <c r="B62" s="15"/>
      <c r="C62" s="16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 t="s">
        <v>712</v>
      </c>
      <c r="CF62" s="16">
        <v>11</v>
      </c>
      <c r="CH62" s="15" t="s">
        <v>709</v>
      </c>
      <c r="CI62" s="16">
        <v>57</v>
      </c>
      <c r="CK62" s="276" t="s">
        <v>713</v>
      </c>
      <c r="CL62" s="277">
        <v>1</v>
      </c>
      <c r="CN62" s="402"/>
      <c r="CO62" s="436"/>
    </row>
    <row r="63" spans="1:93" ht="24.95" customHeight="1">
      <c r="A63" s="408"/>
      <c r="B63" s="15"/>
      <c r="C63" s="16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 t="s">
        <v>713</v>
      </c>
      <c r="CF63" s="16">
        <v>3</v>
      </c>
      <c r="CH63" s="15" t="s">
        <v>710</v>
      </c>
      <c r="CI63" s="16">
        <v>29</v>
      </c>
      <c r="CK63" s="276" t="s">
        <v>714</v>
      </c>
      <c r="CL63" s="277">
        <v>1</v>
      </c>
      <c r="CN63" s="402"/>
      <c r="CO63" s="436"/>
    </row>
    <row r="64" spans="1:93" ht="24.95" customHeight="1">
      <c r="A64" s="408"/>
      <c r="B64" s="15"/>
      <c r="C64" s="16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 t="s">
        <v>714</v>
      </c>
      <c r="CF64" s="16">
        <v>5</v>
      </c>
      <c r="CH64" s="15" t="s">
        <v>711</v>
      </c>
      <c r="CI64" s="16">
        <v>174</v>
      </c>
      <c r="CK64" s="276" t="s">
        <v>715</v>
      </c>
      <c r="CL64" s="277">
        <v>38</v>
      </c>
      <c r="CN64" s="402"/>
      <c r="CO64" s="436"/>
    </row>
    <row r="65" spans="1:93" ht="24.95" customHeight="1">
      <c r="A65" s="408"/>
      <c r="B65" s="15"/>
      <c r="C65" s="16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 t="s">
        <v>715</v>
      </c>
      <c r="CF65" s="16">
        <v>22</v>
      </c>
      <c r="CH65" s="15" t="s">
        <v>712</v>
      </c>
      <c r="CI65" s="16">
        <v>9</v>
      </c>
      <c r="CK65" s="276" t="s">
        <v>716</v>
      </c>
      <c r="CL65" s="277">
        <v>24</v>
      </c>
      <c r="CN65" s="402"/>
      <c r="CO65" s="436"/>
    </row>
    <row r="66" spans="1:93" ht="24.95" customHeight="1">
      <c r="A66" s="408"/>
      <c r="B66" s="15"/>
      <c r="C66" s="16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 t="s">
        <v>716</v>
      </c>
      <c r="CF66" s="16">
        <v>3</v>
      </c>
      <c r="CH66" s="15" t="s">
        <v>714</v>
      </c>
      <c r="CI66" s="16">
        <v>5</v>
      </c>
      <c r="CK66" s="276" t="s">
        <v>718</v>
      </c>
      <c r="CL66" s="277">
        <v>3</v>
      </c>
      <c r="CN66" s="402"/>
      <c r="CO66" s="436"/>
    </row>
    <row r="67" spans="1:93" ht="24.95" customHeight="1">
      <c r="A67" s="408"/>
      <c r="B67" s="15"/>
      <c r="C67" s="16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 t="s">
        <v>717</v>
      </c>
      <c r="CF67" s="16">
        <v>1</v>
      </c>
      <c r="CH67" s="15" t="s">
        <v>715</v>
      </c>
      <c r="CI67" s="16">
        <v>25</v>
      </c>
      <c r="CK67" s="276" t="s">
        <v>849</v>
      </c>
      <c r="CL67" s="277">
        <v>4</v>
      </c>
      <c r="CN67" s="402"/>
      <c r="CO67" s="436"/>
    </row>
    <row r="68" spans="1:93" ht="24.95" customHeight="1">
      <c r="A68" s="408"/>
      <c r="B68" s="15"/>
      <c r="C68" s="16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 t="s">
        <v>718</v>
      </c>
      <c r="CF68" s="16">
        <v>1</v>
      </c>
      <c r="CH68" s="15" t="s">
        <v>716</v>
      </c>
      <c r="CI68" s="16">
        <v>2</v>
      </c>
      <c r="CK68" s="284" t="s">
        <v>721</v>
      </c>
      <c r="CL68" s="277">
        <v>16</v>
      </c>
      <c r="CN68" s="402"/>
      <c r="CO68" s="436"/>
    </row>
    <row r="69" spans="1:93" ht="24.95" customHeight="1">
      <c r="A69" s="408"/>
      <c r="B69" s="15"/>
      <c r="C69" s="16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 t="s">
        <v>719</v>
      </c>
      <c r="CF69" s="16">
        <v>54</v>
      </c>
      <c r="CH69" s="15" t="s">
        <v>717</v>
      </c>
      <c r="CI69" s="16">
        <v>1</v>
      </c>
      <c r="CK69" s="276" t="s">
        <v>722</v>
      </c>
      <c r="CL69" s="277">
        <v>15</v>
      </c>
      <c r="CN69" s="402"/>
      <c r="CO69" s="436"/>
    </row>
    <row r="70" spans="1:93" ht="24.95" customHeight="1">
      <c r="A70" s="408"/>
      <c r="B70" s="15"/>
      <c r="C70" s="16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 t="s">
        <v>720</v>
      </c>
      <c r="CF70" s="16">
        <v>1</v>
      </c>
      <c r="CH70" s="15" t="s">
        <v>825</v>
      </c>
      <c r="CI70" s="16">
        <v>1</v>
      </c>
      <c r="CK70" s="284" t="s">
        <v>723</v>
      </c>
      <c r="CL70" s="277">
        <v>23</v>
      </c>
      <c r="CN70" s="402"/>
      <c r="CO70" s="436"/>
    </row>
    <row r="71" spans="1:93" ht="24.95" customHeight="1">
      <c r="A71" s="408"/>
      <c r="B71" s="15"/>
      <c r="C71" s="16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 t="s">
        <v>721</v>
      </c>
      <c r="CF71" s="16">
        <v>10</v>
      </c>
      <c r="CH71" s="15" t="s">
        <v>719</v>
      </c>
      <c r="CI71" s="16">
        <v>118</v>
      </c>
      <c r="CK71" s="284" t="s">
        <v>724</v>
      </c>
      <c r="CL71" s="277">
        <v>38</v>
      </c>
      <c r="CN71" s="402"/>
      <c r="CO71" s="436"/>
    </row>
    <row r="72" spans="1:93" ht="24.95" customHeight="1">
      <c r="A72" s="408"/>
      <c r="B72" s="15"/>
      <c r="C72" s="16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 t="s">
        <v>722</v>
      </c>
      <c r="CF72" s="16">
        <v>15</v>
      </c>
      <c r="CH72" s="15" t="s">
        <v>720</v>
      </c>
      <c r="CI72" s="16">
        <v>2</v>
      </c>
      <c r="CK72" s="284" t="s">
        <v>725</v>
      </c>
      <c r="CL72" s="277">
        <v>72</v>
      </c>
      <c r="CN72" s="402"/>
      <c r="CO72" s="436"/>
    </row>
    <row r="73" spans="1:93" ht="24.95" customHeight="1">
      <c r="A73" s="408"/>
      <c r="B73" s="15"/>
      <c r="C73" s="16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 t="s">
        <v>723</v>
      </c>
      <c r="CF73" s="16">
        <v>31</v>
      </c>
      <c r="CH73" s="15" t="s">
        <v>826</v>
      </c>
      <c r="CI73" s="16">
        <v>8</v>
      </c>
      <c r="CK73" s="284" t="s">
        <v>726</v>
      </c>
      <c r="CL73" s="277">
        <v>4</v>
      </c>
      <c r="CN73" s="402"/>
      <c r="CO73" s="436"/>
    </row>
    <row r="74" spans="1:93" ht="24.95" customHeight="1">
      <c r="A74" s="408"/>
      <c r="B74" s="15"/>
      <c r="C74" s="16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 t="s">
        <v>724</v>
      </c>
      <c r="CF74" s="16">
        <v>30</v>
      </c>
      <c r="CH74" s="15" t="s">
        <v>721</v>
      </c>
      <c r="CI74" s="16">
        <v>16</v>
      </c>
      <c r="CK74" s="284" t="s">
        <v>850</v>
      </c>
      <c r="CL74" s="277">
        <v>1</v>
      </c>
      <c r="CN74" s="402"/>
      <c r="CO74" s="436"/>
    </row>
    <row r="75" spans="1:93" ht="24.95" customHeight="1">
      <c r="A75" s="408"/>
      <c r="B75" s="15"/>
      <c r="C75" s="16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 t="s">
        <v>725</v>
      </c>
      <c r="CF75" s="16">
        <v>25</v>
      </c>
      <c r="CH75" s="15" t="s">
        <v>722</v>
      </c>
      <c r="CI75" s="16">
        <v>21</v>
      </c>
      <c r="CK75" s="284" t="s">
        <v>851</v>
      </c>
      <c r="CL75" s="277">
        <v>2</v>
      </c>
      <c r="CN75" s="402"/>
      <c r="CO75" s="436"/>
    </row>
    <row r="76" spans="1:93" ht="24.95" customHeight="1">
      <c r="A76" s="408"/>
      <c r="B76" s="15"/>
      <c r="C76" s="16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 t="s">
        <v>726</v>
      </c>
      <c r="CF76" s="16">
        <v>4</v>
      </c>
      <c r="CH76" s="15" t="s">
        <v>723</v>
      </c>
      <c r="CI76" s="16">
        <v>33</v>
      </c>
      <c r="CK76" s="284" t="s">
        <v>727</v>
      </c>
      <c r="CL76" s="277">
        <v>39</v>
      </c>
      <c r="CN76" s="402"/>
      <c r="CO76" s="436"/>
    </row>
    <row r="77" spans="1:93" ht="24.95" customHeight="1">
      <c r="A77" s="408"/>
      <c r="B77" s="15"/>
      <c r="C77" s="16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 t="s">
        <v>727</v>
      </c>
      <c r="CF77" s="16">
        <v>57</v>
      </c>
      <c r="CH77" s="15" t="s">
        <v>724</v>
      </c>
      <c r="CI77" s="16">
        <v>60</v>
      </c>
      <c r="CK77" s="284" t="s">
        <v>728</v>
      </c>
      <c r="CL77" s="277">
        <v>5</v>
      </c>
      <c r="CN77" s="402"/>
      <c r="CO77" s="436"/>
    </row>
    <row r="78" spans="1:93" ht="24.95" customHeight="1">
      <c r="A78" s="408"/>
      <c r="B78" s="15"/>
      <c r="C78" s="16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 t="s">
        <v>728</v>
      </c>
      <c r="CF78" s="16">
        <v>5</v>
      </c>
      <c r="CH78" s="15" t="s">
        <v>725</v>
      </c>
      <c r="CI78" s="16">
        <v>37</v>
      </c>
      <c r="CK78" s="284" t="s">
        <v>729</v>
      </c>
      <c r="CL78" s="277">
        <v>7</v>
      </c>
      <c r="CN78" s="402"/>
      <c r="CO78" s="436"/>
    </row>
    <row r="79" spans="1:93" ht="24.95" customHeight="1">
      <c r="A79" s="408"/>
      <c r="B79" s="15"/>
      <c r="C79" s="16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 t="s">
        <v>729</v>
      </c>
      <c r="CF79" s="16">
        <v>6</v>
      </c>
      <c r="CH79" s="15" t="s">
        <v>726</v>
      </c>
      <c r="CI79" s="16">
        <v>6</v>
      </c>
      <c r="CK79" s="284" t="s">
        <v>730</v>
      </c>
      <c r="CL79" s="277">
        <v>2</v>
      </c>
      <c r="CN79" s="402"/>
      <c r="CO79" s="436"/>
    </row>
    <row r="80" spans="1:93" ht="24.95" customHeight="1">
      <c r="A80" s="408"/>
      <c r="B80" s="15"/>
      <c r="C80" s="16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 t="s">
        <v>730</v>
      </c>
      <c r="CF80" s="16">
        <v>1</v>
      </c>
      <c r="CH80" s="15" t="s">
        <v>727</v>
      </c>
      <c r="CI80" s="16">
        <v>80</v>
      </c>
      <c r="CK80" s="284" t="s">
        <v>732</v>
      </c>
      <c r="CL80" s="277">
        <v>6</v>
      </c>
      <c r="CN80" s="402"/>
      <c r="CO80" s="436"/>
    </row>
    <row r="81" spans="1:93" ht="24.95" customHeight="1">
      <c r="A81" s="408"/>
      <c r="B81" s="15"/>
      <c r="C81" s="16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 t="s">
        <v>731</v>
      </c>
      <c r="CF81" s="16">
        <v>2</v>
      </c>
      <c r="CH81" s="15" t="s">
        <v>728</v>
      </c>
      <c r="CI81" s="16">
        <v>2</v>
      </c>
      <c r="CK81" s="284" t="s">
        <v>733</v>
      </c>
      <c r="CL81" s="277">
        <v>8</v>
      </c>
      <c r="CN81" s="402"/>
      <c r="CO81" s="436"/>
    </row>
    <row r="82" spans="1:93" ht="24.95" customHeight="1">
      <c r="A82" s="408"/>
      <c r="B82" s="15"/>
      <c r="C82" s="16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 t="s">
        <v>732</v>
      </c>
      <c r="CF82" s="16">
        <v>6</v>
      </c>
      <c r="CH82" s="15" t="s">
        <v>729</v>
      </c>
      <c r="CI82" s="16">
        <v>3</v>
      </c>
      <c r="CK82" s="284" t="s">
        <v>734</v>
      </c>
      <c r="CL82" s="277">
        <v>2</v>
      </c>
      <c r="CN82" s="402"/>
      <c r="CO82" s="436"/>
    </row>
    <row r="83" spans="1:93" ht="24.95" customHeight="1">
      <c r="A83" s="408"/>
      <c r="B83" s="15"/>
      <c r="C83" s="16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 t="s">
        <v>733</v>
      </c>
      <c r="CF83" s="16">
        <v>2</v>
      </c>
      <c r="CH83" s="15" t="s">
        <v>731</v>
      </c>
      <c r="CI83" s="16">
        <v>1</v>
      </c>
      <c r="CK83" s="284" t="s">
        <v>852</v>
      </c>
      <c r="CL83" s="277">
        <v>1</v>
      </c>
      <c r="CN83" s="402"/>
      <c r="CO83" s="436"/>
    </row>
    <row r="84" spans="1:93" ht="24.95" customHeight="1">
      <c r="A84" s="408"/>
      <c r="B84" s="15"/>
      <c r="C84" s="16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 t="s">
        <v>734</v>
      </c>
      <c r="CF84" s="16">
        <v>1</v>
      </c>
      <c r="CH84" s="15" t="s">
        <v>732</v>
      </c>
      <c r="CI84" s="16">
        <v>11</v>
      </c>
      <c r="CK84" s="284" t="s">
        <v>736</v>
      </c>
      <c r="CL84" s="277">
        <v>3</v>
      </c>
      <c r="CN84" s="402"/>
      <c r="CO84" s="436"/>
    </row>
    <row r="85" spans="1:93" ht="24.95" customHeight="1">
      <c r="A85" s="408"/>
      <c r="B85" s="15"/>
      <c r="C85" s="16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 t="s">
        <v>735</v>
      </c>
      <c r="CF85" s="16">
        <v>1</v>
      </c>
      <c r="CH85" s="15" t="s">
        <v>733</v>
      </c>
      <c r="CI85" s="16">
        <v>3</v>
      </c>
      <c r="CK85" s="284" t="s">
        <v>737</v>
      </c>
      <c r="CL85" s="277">
        <v>2</v>
      </c>
      <c r="CN85" s="402"/>
      <c r="CO85" s="436"/>
    </row>
    <row r="86" spans="1:93" ht="24.95" customHeight="1">
      <c r="A86" s="408"/>
      <c r="B86" s="15"/>
      <c r="C86" s="16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 t="s">
        <v>736</v>
      </c>
      <c r="CF86" s="16">
        <v>1</v>
      </c>
      <c r="CH86" s="15" t="s">
        <v>734</v>
      </c>
      <c r="CI86" s="16">
        <v>3</v>
      </c>
      <c r="CK86" s="284" t="s">
        <v>853</v>
      </c>
      <c r="CL86" s="277">
        <v>1</v>
      </c>
      <c r="CN86" s="402"/>
      <c r="CO86" s="436"/>
    </row>
    <row r="87" spans="1:93" ht="24.95" customHeight="1">
      <c r="A87" s="408"/>
      <c r="B87" s="15"/>
      <c r="C87" s="16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 t="s">
        <v>737</v>
      </c>
      <c r="CF87" s="16">
        <v>2</v>
      </c>
      <c r="CH87" s="15" t="s">
        <v>735</v>
      </c>
      <c r="CI87" s="16">
        <v>4</v>
      </c>
      <c r="CK87" s="284" t="s">
        <v>738</v>
      </c>
      <c r="CL87" s="277">
        <v>8</v>
      </c>
      <c r="CN87" s="402"/>
      <c r="CO87"/>
    </row>
    <row r="88" spans="1:93" ht="24.95" customHeight="1">
      <c r="A88" s="408"/>
      <c r="B88" s="15"/>
      <c r="C88" s="16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 t="s">
        <v>738</v>
      </c>
      <c r="CF88" s="16">
        <v>6</v>
      </c>
      <c r="CH88" s="15" t="s">
        <v>827</v>
      </c>
      <c r="CI88" s="16">
        <v>1</v>
      </c>
      <c r="CK88" s="284" t="s">
        <v>739</v>
      </c>
      <c r="CL88" s="277">
        <v>4</v>
      </c>
      <c r="CN88" s="402"/>
      <c r="CO88" s="436"/>
    </row>
    <row r="89" spans="1:93" ht="24.95" customHeight="1">
      <c r="A89" s="408"/>
      <c r="B89" s="15"/>
      <c r="C89" s="16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 t="s">
        <v>739</v>
      </c>
      <c r="CF89" s="16">
        <v>9</v>
      </c>
      <c r="CH89" s="15" t="s">
        <v>736</v>
      </c>
      <c r="CI89" s="16">
        <v>2</v>
      </c>
      <c r="CK89" s="284" t="s">
        <v>740</v>
      </c>
      <c r="CL89" s="277">
        <v>3</v>
      </c>
      <c r="CN89" s="402"/>
      <c r="CO89" s="436"/>
    </row>
    <row r="90" spans="1:93" ht="24.95" customHeight="1">
      <c r="A90" s="408"/>
      <c r="B90" s="15"/>
      <c r="C90" s="16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 t="s">
        <v>740</v>
      </c>
      <c r="CF90" s="16">
        <v>3</v>
      </c>
      <c r="CH90" s="15" t="s">
        <v>737</v>
      </c>
      <c r="CI90" s="16">
        <v>2</v>
      </c>
      <c r="CK90" s="284" t="s">
        <v>741</v>
      </c>
      <c r="CL90" s="277">
        <v>2</v>
      </c>
      <c r="CN90" s="402"/>
      <c r="CO90" s="436"/>
    </row>
    <row r="91" spans="1:93" ht="24.95" customHeight="1">
      <c r="A91" s="408"/>
      <c r="B91" s="15"/>
      <c r="C91" s="16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 t="s">
        <v>741</v>
      </c>
      <c r="CF91" s="16">
        <v>4</v>
      </c>
      <c r="CH91" s="15" t="s">
        <v>828</v>
      </c>
      <c r="CI91" s="16">
        <v>1</v>
      </c>
      <c r="CK91" s="284" t="s">
        <v>742</v>
      </c>
      <c r="CL91" s="277">
        <v>9</v>
      </c>
      <c r="CN91" s="402"/>
      <c r="CO91" s="436"/>
    </row>
    <row r="92" spans="1:93" ht="24.95" customHeight="1">
      <c r="A92" s="408"/>
      <c r="B92" s="15"/>
      <c r="C92" s="16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 t="s">
        <v>742</v>
      </c>
      <c r="CF92" s="16">
        <v>14</v>
      </c>
      <c r="CH92" s="15" t="s">
        <v>738</v>
      </c>
      <c r="CI92" s="16">
        <v>7</v>
      </c>
      <c r="CK92" s="284" t="s">
        <v>743</v>
      </c>
      <c r="CL92" s="277">
        <v>2</v>
      </c>
      <c r="CN92" s="402"/>
      <c r="CO92" s="436"/>
    </row>
    <row r="93" spans="1:93" ht="24.95" customHeight="1">
      <c r="A93" s="408"/>
      <c r="B93" s="15"/>
      <c r="C93" s="16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 t="s">
        <v>743</v>
      </c>
      <c r="CF93" s="16">
        <v>4</v>
      </c>
      <c r="CH93" s="15" t="s">
        <v>739</v>
      </c>
      <c r="CI93" s="16">
        <v>8</v>
      </c>
      <c r="CK93" s="284" t="s">
        <v>744</v>
      </c>
      <c r="CL93" s="277">
        <v>7</v>
      </c>
      <c r="CN93" s="402"/>
      <c r="CO93" s="436"/>
    </row>
    <row r="94" spans="1:93" ht="24.95" customHeight="1">
      <c r="A94" s="408"/>
      <c r="B94" s="15"/>
      <c r="C94" s="16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 t="s">
        <v>744</v>
      </c>
      <c r="CF94" s="16">
        <v>9</v>
      </c>
      <c r="CH94" s="15" t="s">
        <v>740</v>
      </c>
      <c r="CI94" s="16">
        <v>4</v>
      </c>
      <c r="CK94" s="284" t="s">
        <v>745</v>
      </c>
      <c r="CL94" s="277">
        <v>2</v>
      </c>
      <c r="CN94" s="402"/>
      <c r="CO94" s="436"/>
    </row>
    <row r="95" spans="1:93" ht="24.95" customHeight="1">
      <c r="A95" s="408"/>
      <c r="B95" s="15"/>
      <c r="C95" s="16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 t="s">
        <v>745</v>
      </c>
      <c r="CF95" s="16">
        <v>2</v>
      </c>
      <c r="CH95" s="15" t="s">
        <v>741</v>
      </c>
      <c r="CI95" s="16">
        <v>1</v>
      </c>
      <c r="CK95" s="284" t="s">
        <v>746</v>
      </c>
      <c r="CL95" s="277">
        <v>1</v>
      </c>
      <c r="CN95" s="402"/>
      <c r="CO95" s="436"/>
    </row>
    <row r="96" spans="1:93" ht="24.95" customHeight="1">
      <c r="A96" s="408"/>
      <c r="B96" s="15"/>
      <c r="C96" s="16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 t="s">
        <v>746</v>
      </c>
      <c r="CF96" s="16">
        <v>2</v>
      </c>
      <c r="CH96" s="15" t="s">
        <v>742</v>
      </c>
      <c r="CI96" s="16">
        <v>11</v>
      </c>
      <c r="CK96" s="284" t="s">
        <v>830</v>
      </c>
      <c r="CL96" s="277">
        <v>1</v>
      </c>
      <c r="CN96" s="402"/>
      <c r="CO96" s="436"/>
    </row>
    <row r="97" spans="1:93" ht="24.95" customHeight="1">
      <c r="A97" s="408"/>
      <c r="B97" s="15"/>
      <c r="C97" s="16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 t="s">
        <v>747</v>
      </c>
      <c r="CF97" s="16">
        <v>2</v>
      </c>
      <c r="CH97" s="15" t="s">
        <v>743</v>
      </c>
      <c r="CI97" s="16">
        <v>5</v>
      </c>
      <c r="CK97" s="284" t="s">
        <v>747</v>
      </c>
      <c r="CL97" s="277">
        <v>2</v>
      </c>
      <c r="CN97" s="402"/>
      <c r="CO97" s="436"/>
    </row>
    <row r="98" spans="1:93" ht="24.95" customHeight="1">
      <c r="A98" s="408"/>
      <c r="B98" s="15"/>
      <c r="C98" s="16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 t="s">
        <v>748</v>
      </c>
      <c r="CF98" s="16">
        <v>3</v>
      </c>
      <c r="CH98" s="15" t="s">
        <v>744</v>
      </c>
      <c r="CI98" s="16">
        <v>9</v>
      </c>
      <c r="CK98" s="284" t="s">
        <v>748</v>
      </c>
      <c r="CL98" s="277">
        <v>2</v>
      </c>
      <c r="CN98" s="402"/>
      <c r="CO98" s="436"/>
    </row>
    <row r="99" spans="1:93" ht="24.95" customHeight="1">
      <c r="A99" s="408"/>
      <c r="B99" s="15"/>
      <c r="C99" s="16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 t="s">
        <v>749</v>
      </c>
      <c r="CF99" s="16">
        <v>2</v>
      </c>
      <c r="CH99" s="15" t="s">
        <v>829</v>
      </c>
      <c r="CI99" s="16">
        <v>2</v>
      </c>
      <c r="CK99" s="284" t="s">
        <v>749</v>
      </c>
      <c r="CL99" s="277">
        <v>4</v>
      </c>
      <c r="CN99" s="402"/>
      <c r="CO99" s="436"/>
    </row>
    <row r="100" spans="1:93" ht="24.95" customHeight="1">
      <c r="A100" s="408"/>
      <c r="B100" s="15"/>
      <c r="C100" s="16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 t="s">
        <v>750</v>
      </c>
      <c r="CF100" s="16">
        <v>4</v>
      </c>
      <c r="CH100" s="15" t="s">
        <v>745</v>
      </c>
      <c r="CI100" s="16"/>
      <c r="CK100" s="284" t="s">
        <v>831</v>
      </c>
      <c r="CL100" s="277">
        <v>3</v>
      </c>
      <c r="CN100" s="402"/>
      <c r="CO100" s="436"/>
    </row>
    <row r="101" spans="1:93" ht="24.95" customHeight="1">
      <c r="A101" s="408"/>
      <c r="B101" s="15"/>
      <c r="C101" s="16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 t="s">
        <v>751</v>
      </c>
      <c r="CF101" s="16">
        <v>1</v>
      </c>
      <c r="CH101" s="15" t="s">
        <v>746</v>
      </c>
      <c r="CI101" s="16">
        <v>2</v>
      </c>
      <c r="CK101" s="284" t="s">
        <v>750</v>
      </c>
      <c r="CL101" s="277">
        <v>3</v>
      </c>
      <c r="CN101" s="402"/>
      <c r="CO101" s="436"/>
    </row>
    <row r="102" spans="1:93" ht="24.95" customHeight="1">
      <c r="A102" s="408"/>
      <c r="B102" s="15"/>
      <c r="C102" s="16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 t="s">
        <v>752</v>
      </c>
      <c r="CF102" s="16">
        <v>30</v>
      </c>
      <c r="CH102" s="15" t="s">
        <v>830</v>
      </c>
      <c r="CI102" s="16">
        <v>3</v>
      </c>
      <c r="CK102" s="284" t="s">
        <v>832</v>
      </c>
      <c r="CL102" s="277">
        <v>12</v>
      </c>
      <c r="CN102" s="402"/>
      <c r="CO102" s="436"/>
    </row>
    <row r="103" spans="1:93" ht="24.95" customHeight="1">
      <c r="A103" s="408"/>
      <c r="B103" s="15"/>
      <c r="C103" s="16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 t="s">
        <v>753</v>
      </c>
      <c r="CF103" s="16">
        <v>22</v>
      </c>
      <c r="CH103" s="15" t="s">
        <v>747</v>
      </c>
      <c r="CI103" s="16">
        <v>1</v>
      </c>
      <c r="CK103" s="284" t="s">
        <v>833</v>
      </c>
      <c r="CL103" s="277">
        <v>2</v>
      </c>
      <c r="CN103" s="402"/>
      <c r="CO103" s="436"/>
    </row>
    <row r="104" spans="1:93" ht="24.95" customHeight="1">
      <c r="A104" s="408"/>
      <c r="B104" s="15"/>
      <c r="C104" s="16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 t="s">
        <v>754</v>
      </c>
      <c r="CF104" s="16"/>
      <c r="CH104" s="15" t="s">
        <v>748</v>
      </c>
      <c r="CI104" s="16">
        <v>8</v>
      </c>
      <c r="CK104" s="284" t="s">
        <v>835</v>
      </c>
      <c r="CL104" s="277">
        <v>3</v>
      </c>
      <c r="CN104" s="402"/>
      <c r="CO104" s="436"/>
    </row>
    <row r="105" spans="1:93" ht="24.95" customHeight="1">
      <c r="A105" s="408"/>
      <c r="B105" s="15"/>
      <c r="C105" s="16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 t="s">
        <v>755</v>
      </c>
      <c r="CF105" s="16">
        <v>124</v>
      </c>
      <c r="CH105" s="15" t="s">
        <v>749</v>
      </c>
      <c r="CI105" s="16">
        <v>1</v>
      </c>
      <c r="CK105" s="284" t="s">
        <v>854</v>
      </c>
      <c r="CL105" s="277">
        <v>4</v>
      </c>
      <c r="CN105" s="402"/>
      <c r="CO105" s="436"/>
    </row>
    <row r="106" spans="1:93" ht="24.95" customHeight="1">
      <c r="A106" s="408"/>
      <c r="B106" s="15"/>
      <c r="C106" s="16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 t="s">
        <v>756</v>
      </c>
      <c r="CF106" s="16">
        <v>38</v>
      </c>
      <c r="CH106" s="15" t="s">
        <v>831</v>
      </c>
      <c r="CI106" s="16">
        <v>2</v>
      </c>
      <c r="CK106" s="284" t="s">
        <v>753</v>
      </c>
      <c r="CL106" s="277">
        <v>49</v>
      </c>
      <c r="CN106" s="402"/>
      <c r="CO106" s="436"/>
    </row>
    <row r="107" spans="1:93" ht="24.95" customHeight="1">
      <c r="A107" s="408"/>
      <c r="B107" s="15"/>
      <c r="C107" s="16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 t="s">
        <v>757</v>
      </c>
      <c r="CF107" s="16">
        <v>2</v>
      </c>
      <c r="CH107" s="15" t="s">
        <v>750</v>
      </c>
      <c r="CI107" s="16">
        <v>4</v>
      </c>
      <c r="CK107" s="284" t="s">
        <v>754</v>
      </c>
      <c r="CL107" s="277">
        <v>7</v>
      </c>
      <c r="CN107" s="402"/>
      <c r="CO107" s="436"/>
    </row>
    <row r="108" spans="1:93" ht="24.95" customHeight="1">
      <c r="A108" s="408"/>
      <c r="B108" s="15"/>
      <c r="C108" s="16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 t="s">
        <v>758</v>
      </c>
      <c r="CF108" s="16">
        <v>1</v>
      </c>
      <c r="CH108" s="15" t="s">
        <v>832</v>
      </c>
      <c r="CI108" s="16">
        <v>4</v>
      </c>
      <c r="CK108" s="284" t="s">
        <v>755</v>
      </c>
      <c r="CL108" s="277">
        <v>140</v>
      </c>
      <c r="CN108" s="402"/>
      <c r="CO108" s="436"/>
    </row>
    <row r="109" spans="1:93" ht="24.95" customHeight="1">
      <c r="A109" s="408"/>
      <c r="B109" s="15"/>
      <c r="C109" s="16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 t="s">
        <v>759</v>
      </c>
      <c r="CF109" s="16">
        <v>1</v>
      </c>
      <c r="CH109" s="15" t="s">
        <v>833</v>
      </c>
      <c r="CI109" s="16">
        <v>1</v>
      </c>
      <c r="CK109" s="284" t="s">
        <v>756</v>
      </c>
      <c r="CL109" s="277">
        <v>49</v>
      </c>
      <c r="CN109" s="402"/>
      <c r="CO109" s="436"/>
    </row>
    <row r="110" spans="1:93" ht="24.95" customHeight="1">
      <c r="A110" s="408"/>
      <c r="B110" s="15"/>
      <c r="C110" s="16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 t="s">
        <v>760</v>
      </c>
      <c r="CF110" s="16">
        <v>1</v>
      </c>
      <c r="CH110" s="15" t="s">
        <v>834</v>
      </c>
      <c r="CI110" s="16">
        <v>1</v>
      </c>
      <c r="CK110" s="284" t="s">
        <v>757</v>
      </c>
      <c r="CL110" s="277">
        <v>3</v>
      </c>
      <c r="CN110" s="402"/>
      <c r="CO110" s="436"/>
    </row>
    <row r="111" spans="1:93" ht="24.95" customHeight="1">
      <c r="A111" s="408"/>
      <c r="B111" s="15"/>
      <c r="C111" s="16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 t="s">
        <v>761</v>
      </c>
      <c r="CF111" s="16">
        <v>6</v>
      </c>
      <c r="CH111" s="15" t="s">
        <v>835</v>
      </c>
      <c r="CI111" s="16">
        <v>1</v>
      </c>
      <c r="CK111" s="284" t="s">
        <v>758</v>
      </c>
      <c r="CL111" s="277">
        <v>6</v>
      </c>
      <c r="CN111" s="402"/>
      <c r="CO111" s="436"/>
    </row>
    <row r="112" spans="1:93" ht="24.95" customHeight="1">
      <c r="A112" s="408"/>
      <c r="B112" s="15"/>
      <c r="C112" s="16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 t="s">
        <v>762</v>
      </c>
      <c r="CF112" s="16">
        <v>4</v>
      </c>
      <c r="CH112" s="15" t="s">
        <v>753</v>
      </c>
      <c r="CI112" s="16">
        <v>25</v>
      </c>
      <c r="CK112" s="284" t="s">
        <v>759</v>
      </c>
      <c r="CL112" s="277">
        <v>1</v>
      </c>
      <c r="CN112" s="402"/>
      <c r="CO112" s="436"/>
    </row>
    <row r="113" spans="1:93" ht="24.95" customHeight="1">
      <c r="A113" s="408"/>
      <c r="B113" s="15"/>
      <c r="C113" s="16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 t="s">
        <v>763</v>
      </c>
      <c r="CF113" s="16">
        <v>92</v>
      </c>
      <c r="CH113" s="15" t="s">
        <v>754</v>
      </c>
      <c r="CI113" s="16">
        <v>14</v>
      </c>
      <c r="CK113" s="284" t="s">
        <v>760</v>
      </c>
      <c r="CL113" s="277">
        <v>3</v>
      </c>
      <c r="CN113" s="402"/>
      <c r="CO113" s="436"/>
    </row>
    <row r="114" spans="1:93" ht="24.95" customHeight="1">
      <c r="A114" s="408"/>
      <c r="B114" s="15"/>
      <c r="C114" s="16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 t="s">
        <v>764</v>
      </c>
      <c r="CF114" s="16">
        <v>2</v>
      </c>
      <c r="CH114" s="15" t="s">
        <v>755</v>
      </c>
      <c r="CI114" s="16">
        <v>217</v>
      </c>
      <c r="CK114" s="284" t="s">
        <v>836</v>
      </c>
      <c r="CL114" s="277">
        <v>3</v>
      </c>
      <c r="CN114" s="402"/>
      <c r="CO114" s="436"/>
    </row>
    <row r="115" spans="1:93" ht="24.95" customHeight="1">
      <c r="A115" s="408"/>
      <c r="B115" s="15"/>
      <c r="C115" s="16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 t="s">
        <v>765</v>
      </c>
      <c r="CF115" s="16">
        <v>2</v>
      </c>
      <c r="CH115" s="15" t="s">
        <v>756</v>
      </c>
      <c r="CI115" s="16">
        <v>46</v>
      </c>
      <c r="CK115" s="284" t="s">
        <v>761</v>
      </c>
      <c r="CL115" s="277">
        <v>3</v>
      </c>
      <c r="CN115" s="402"/>
      <c r="CO115" s="436"/>
    </row>
    <row r="116" spans="1:93" ht="24.95" customHeight="1">
      <c r="A116" s="408"/>
      <c r="B116" s="15"/>
      <c r="C116" s="16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 t="s">
        <v>766</v>
      </c>
      <c r="CF116" s="16">
        <v>6</v>
      </c>
      <c r="CH116" s="15" t="s">
        <v>757</v>
      </c>
      <c r="CI116" s="16">
        <v>2</v>
      </c>
      <c r="CK116" s="284" t="s">
        <v>762</v>
      </c>
      <c r="CL116" s="277">
        <v>8</v>
      </c>
      <c r="CN116" s="402"/>
      <c r="CO116" s="436"/>
    </row>
    <row r="117" spans="1:93" ht="24.95" customHeight="1">
      <c r="A117" s="408"/>
      <c r="B117" s="15"/>
      <c r="C117" s="16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 t="s">
        <v>767</v>
      </c>
      <c r="CF117" s="16">
        <v>2</v>
      </c>
      <c r="CH117" s="15" t="s">
        <v>836</v>
      </c>
      <c r="CI117" s="16">
        <v>4</v>
      </c>
      <c r="CK117" s="284" t="s">
        <v>763</v>
      </c>
      <c r="CL117" s="277">
        <v>76</v>
      </c>
      <c r="CN117" s="402"/>
      <c r="CO117" s="436"/>
    </row>
    <row r="118" spans="1:93" ht="24.95" customHeight="1">
      <c r="A118" s="408"/>
      <c r="B118" s="15"/>
      <c r="C118" s="16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 t="s">
        <v>768</v>
      </c>
      <c r="CF118" s="16">
        <v>1</v>
      </c>
      <c r="CH118" s="15" t="s">
        <v>761</v>
      </c>
      <c r="CI118" s="16">
        <v>2</v>
      </c>
      <c r="CK118" s="276" t="s">
        <v>764</v>
      </c>
      <c r="CL118" s="277">
        <v>2</v>
      </c>
      <c r="CN118" s="402"/>
      <c r="CO118" s="436"/>
    </row>
    <row r="119" spans="1:93" ht="24.95" customHeight="1">
      <c r="A119" s="408"/>
      <c r="B119" s="15"/>
      <c r="C119" s="16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 t="s">
        <v>769</v>
      </c>
      <c r="CF119" s="16">
        <v>1</v>
      </c>
      <c r="CH119" s="15" t="s">
        <v>762</v>
      </c>
      <c r="CI119" s="16">
        <v>16</v>
      </c>
      <c r="CK119" s="276" t="s">
        <v>765</v>
      </c>
      <c r="CL119" s="277">
        <v>4</v>
      </c>
      <c r="CN119" s="402"/>
      <c r="CO119" s="436"/>
    </row>
    <row r="120" spans="1:93" ht="24.95" customHeight="1">
      <c r="A120" s="408"/>
      <c r="B120" s="15"/>
      <c r="C120" s="16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 t="s">
        <v>770</v>
      </c>
      <c r="CF120" s="16">
        <v>3</v>
      </c>
      <c r="CH120" s="15" t="s">
        <v>763</v>
      </c>
      <c r="CI120" s="16">
        <v>90</v>
      </c>
      <c r="CK120" s="276" t="s">
        <v>766</v>
      </c>
      <c r="CL120" s="277">
        <v>12</v>
      </c>
      <c r="CN120" s="402"/>
      <c r="CO120" s="436"/>
    </row>
    <row r="121" spans="1:93" ht="24.95" customHeight="1">
      <c r="A121" s="408"/>
      <c r="B121" s="15"/>
      <c r="C121" s="16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 t="s">
        <v>771</v>
      </c>
      <c r="CF121" s="16">
        <v>5</v>
      </c>
      <c r="CH121" s="15" t="s">
        <v>764</v>
      </c>
      <c r="CI121" s="16">
        <v>1</v>
      </c>
      <c r="CK121" s="276" t="s">
        <v>837</v>
      </c>
      <c r="CL121" s="277">
        <v>1</v>
      </c>
      <c r="CN121" s="402"/>
      <c r="CO121" s="436"/>
    </row>
    <row r="122" spans="1:93" ht="24.95" customHeight="1">
      <c r="A122" s="408"/>
      <c r="B122" s="15"/>
      <c r="C122" s="16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 t="s">
        <v>772</v>
      </c>
      <c r="CF122" s="16">
        <v>1</v>
      </c>
      <c r="CH122" s="15" t="s">
        <v>837</v>
      </c>
      <c r="CI122" s="16">
        <v>1</v>
      </c>
      <c r="CK122" s="276" t="s">
        <v>767</v>
      </c>
      <c r="CL122" s="277">
        <v>4</v>
      </c>
      <c r="CN122" s="402"/>
      <c r="CO122" s="436"/>
    </row>
    <row r="123" spans="1:93" ht="24.95" customHeight="1">
      <c r="A123" s="408"/>
      <c r="B123" s="15"/>
      <c r="C123" s="16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 t="s">
        <v>773</v>
      </c>
      <c r="CF123" s="16">
        <v>1</v>
      </c>
      <c r="CH123" s="15" t="s">
        <v>769</v>
      </c>
      <c r="CI123" s="16">
        <v>4</v>
      </c>
      <c r="CK123" s="276" t="s">
        <v>855</v>
      </c>
      <c r="CL123" s="277">
        <v>1</v>
      </c>
      <c r="CN123" s="402"/>
      <c r="CO123" s="436"/>
    </row>
    <row r="124" spans="1:93" ht="24.95" customHeight="1">
      <c r="A124" s="408"/>
      <c r="B124" s="15"/>
      <c r="C124" s="16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 t="s">
        <v>774</v>
      </c>
      <c r="CF124" s="16">
        <v>1</v>
      </c>
      <c r="CH124" s="15" t="s">
        <v>770</v>
      </c>
      <c r="CI124" s="16">
        <v>1</v>
      </c>
      <c r="CK124" s="276" t="s">
        <v>856</v>
      </c>
      <c r="CL124" s="277">
        <v>1</v>
      </c>
      <c r="CN124" s="402"/>
      <c r="CO124" s="436"/>
    </row>
    <row r="125" spans="1:93" ht="24.95" customHeight="1">
      <c r="A125" s="408"/>
      <c r="B125" s="15"/>
      <c r="C125" s="16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 t="s">
        <v>775</v>
      </c>
      <c r="CF125" s="16">
        <v>1</v>
      </c>
      <c r="CH125" s="15" t="s">
        <v>771</v>
      </c>
      <c r="CI125" s="16">
        <v>1</v>
      </c>
      <c r="CK125" s="276" t="s">
        <v>769</v>
      </c>
      <c r="CL125" s="277">
        <v>2</v>
      </c>
      <c r="CN125" s="402"/>
      <c r="CO125" s="436"/>
    </row>
    <row r="126" spans="1:93" ht="24.95" customHeight="1">
      <c r="A126" s="408"/>
      <c r="B126" s="15"/>
      <c r="C126" s="16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 t="s">
        <v>776</v>
      </c>
      <c r="CF126" s="16">
        <v>2</v>
      </c>
      <c r="CH126" s="15" t="s">
        <v>774</v>
      </c>
      <c r="CI126" s="16">
        <v>1</v>
      </c>
      <c r="CK126" s="276" t="s">
        <v>857</v>
      </c>
      <c r="CL126" s="277">
        <v>1</v>
      </c>
      <c r="CN126" s="402"/>
      <c r="CO126" s="436"/>
    </row>
    <row r="127" spans="1:93" ht="24.95" customHeight="1">
      <c r="A127" s="408"/>
      <c r="B127" s="15"/>
      <c r="C127" s="16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 t="s">
        <v>777</v>
      </c>
      <c r="CF127" s="16">
        <v>2</v>
      </c>
      <c r="CH127" s="15" t="s">
        <v>778</v>
      </c>
      <c r="CI127" s="16">
        <v>3</v>
      </c>
      <c r="CK127" s="276" t="s">
        <v>770</v>
      </c>
      <c r="CL127" s="277">
        <v>3</v>
      </c>
      <c r="CN127" s="402"/>
      <c r="CO127" s="436"/>
    </row>
    <row r="128" spans="1:93" ht="24.95" customHeight="1">
      <c r="A128" s="408"/>
      <c r="B128" s="15"/>
      <c r="C128" s="16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 t="s">
        <v>778</v>
      </c>
      <c r="CF128" s="16">
        <v>1</v>
      </c>
      <c r="CH128" s="15" t="s">
        <v>780</v>
      </c>
      <c r="CI128" s="16">
        <v>28</v>
      </c>
      <c r="CK128" s="276" t="s">
        <v>773</v>
      </c>
      <c r="CL128" s="277">
        <v>1</v>
      </c>
      <c r="CN128" s="402"/>
      <c r="CO128" s="436"/>
    </row>
    <row r="129" spans="1:93" ht="24.95" customHeight="1">
      <c r="A129" s="408"/>
      <c r="B129" s="15"/>
      <c r="C129" s="16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 t="s">
        <v>779</v>
      </c>
      <c r="CF129" s="16">
        <v>4</v>
      </c>
      <c r="CH129" s="15" t="s">
        <v>781</v>
      </c>
      <c r="CI129" s="16">
        <v>3</v>
      </c>
      <c r="CK129" s="276" t="s">
        <v>858</v>
      </c>
      <c r="CL129" s="277">
        <v>1</v>
      </c>
      <c r="CN129" s="402"/>
      <c r="CO129" s="436"/>
    </row>
    <row r="130" spans="1:93" ht="24.95" customHeight="1">
      <c r="A130" s="408"/>
      <c r="B130" s="15"/>
      <c r="C130" s="16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 t="s">
        <v>780</v>
      </c>
      <c r="CF130" s="16">
        <v>16</v>
      </c>
      <c r="CH130" s="15" t="s">
        <v>782</v>
      </c>
      <c r="CI130" s="16">
        <v>9</v>
      </c>
      <c r="CK130" s="276" t="s">
        <v>779</v>
      </c>
      <c r="CL130" s="277">
        <v>3</v>
      </c>
      <c r="CN130" s="402"/>
      <c r="CO130" s="436"/>
    </row>
    <row r="131" spans="1:93" ht="24.95" customHeight="1">
      <c r="A131" s="408"/>
      <c r="B131" s="15"/>
      <c r="C131" s="16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 t="s">
        <v>781</v>
      </c>
      <c r="CF131" s="16">
        <v>4</v>
      </c>
      <c r="CH131" s="15" t="s">
        <v>783</v>
      </c>
      <c r="CI131" s="16">
        <v>19</v>
      </c>
      <c r="CK131" s="276" t="s">
        <v>780</v>
      </c>
      <c r="CL131" s="277">
        <v>16</v>
      </c>
      <c r="CN131" s="402"/>
      <c r="CO131" s="436"/>
    </row>
    <row r="132" spans="1:93" ht="24.95" customHeight="1">
      <c r="A132" s="408"/>
      <c r="B132" s="15"/>
      <c r="C132" s="16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 t="s">
        <v>782</v>
      </c>
      <c r="CF132" s="16">
        <v>12</v>
      </c>
      <c r="CH132" s="15" t="s">
        <v>784</v>
      </c>
      <c r="CI132" s="16">
        <v>25</v>
      </c>
      <c r="CK132" s="276" t="s">
        <v>781</v>
      </c>
      <c r="CL132" s="277">
        <v>2</v>
      </c>
      <c r="CN132" s="402"/>
      <c r="CO132" s="436"/>
    </row>
    <row r="133" spans="1:93" ht="24.95" customHeight="1">
      <c r="A133" s="408"/>
      <c r="B133" s="15"/>
      <c r="C133" s="16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 t="s">
        <v>783</v>
      </c>
      <c r="CF133" s="16">
        <v>10</v>
      </c>
      <c r="CH133" s="15" t="s">
        <v>785</v>
      </c>
      <c r="CI133" s="16">
        <v>7</v>
      </c>
      <c r="CK133" s="276" t="s">
        <v>782</v>
      </c>
      <c r="CL133" s="277">
        <v>13</v>
      </c>
      <c r="CN133" s="402"/>
      <c r="CO133" s="436"/>
    </row>
    <row r="134" spans="1:93" ht="24.95" customHeight="1">
      <c r="A134" s="408"/>
      <c r="B134" s="402"/>
      <c r="C134" s="436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 t="s">
        <v>784</v>
      </c>
      <c r="CF134" s="16">
        <v>17</v>
      </c>
      <c r="CH134" s="15" t="s">
        <v>786</v>
      </c>
      <c r="CI134" s="16">
        <v>4</v>
      </c>
      <c r="CK134" s="276" t="s">
        <v>783</v>
      </c>
      <c r="CL134" s="277">
        <v>5</v>
      </c>
      <c r="CN134" s="402"/>
      <c r="CO134" s="436"/>
    </row>
    <row r="135" spans="1:93" ht="24.95" customHeight="1">
      <c r="A135" s="408"/>
      <c r="B135" s="15"/>
      <c r="C135" s="16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 t="s">
        <v>785</v>
      </c>
      <c r="CF135" s="16">
        <v>8</v>
      </c>
      <c r="CH135" s="15" t="s">
        <v>787</v>
      </c>
      <c r="CI135" s="16">
        <v>63</v>
      </c>
      <c r="CK135" s="276" t="s">
        <v>784</v>
      </c>
      <c r="CL135" s="277">
        <v>15</v>
      </c>
      <c r="CN135" s="402"/>
      <c r="CO135" s="436"/>
    </row>
    <row r="136" spans="1:93" ht="24.95" customHeight="1">
      <c r="A136" s="408"/>
      <c r="B136" s="15"/>
      <c r="C136" s="16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 t="s">
        <v>786</v>
      </c>
      <c r="CF136" s="16">
        <v>2</v>
      </c>
      <c r="CH136" s="15" t="s">
        <v>788</v>
      </c>
      <c r="CI136" s="16">
        <v>3</v>
      </c>
      <c r="CK136" s="276" t="s">
        <v>785</v>
      </c>
      <c r="CL136" s="277">
        <v>3</v>
      </c>
      <c r="CN136" s="402"/>
      <c r="CO136" s="436"/>
    </row>
    <row r="137" spans="1:93" ht="24.95" customHeight="1">
      <c r="A137" s="408"/>
      <c r="B137" s="15"/>
      <c r="C137" s="16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 t="s">
        <v>787</v>
      </c>
      <c r="CF137" s="16">
        <v>50</v>
      </c>
      <c r="CH137" s="15" t="s">
        <v>838</v>
      </c>
      <c r="CI137" s="16">
        <v>6</v>
      </c>
      <c r="CK137" s="276" t="s">
        <v>786</v>
      </c>
      <c r="CL137" s="277">
        <v>2</v>
      </c>
      <c r="CN137" s="402"/>
      <c r="CO137" s="436"/>
    </row>
    <row r="138" spans="1:93" ht="24.95" customHeight="1">
      <c r="A138" s="408"/>
      <c r="B138" s="15"/>
      <c r="C138" s="16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 t="s">
        <v>788</v>
      </c>
      <c r="CF138" s="16">
        <v>3</v>
      </c>
      <c r="CH138" s="15" t="s">
        <v>789</v>
      </c>
      <c r="CI138" s="16">
        <v>1</v>
      </c>
      <c r="CK138" s="276" t="s">
        <v>787</v>
      </c>
      <c r="CL138" s="277">
        <v>50</v>
      </c>
      <c r="CN138" s="402"/>
      <c r="CO138" s="436"/>
    </row>
    <row r="139" spans="1:93" ht="24.95" customHeight="1">
      <c r="A139" s="408"/>
      <c r="B139" s="15"/>
      <c r="C139" s="16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 t="s">
        <v>789</v>
      </c>
      <c r="CF139" s="16">
        <v>1</v>
      </c>
      <c r="CH139" s="15" t="s">
        <v>790</v>
      </c>
      <c r="CI139" s="16">
        <v>8</v>
      </c>
      <c r="CK139" s="276" t="s">
        <v>788</v>
      </c>
      <c r="CL139" s="277">
        <v>2</v>
      </c>
      <c r="CN139" s="402"/>
      <c r="CO139" s="436"/>
    </row>
    <row r="140" spans="1:93" ht="24.95" customHeight="1">
      <c r="A140" s="408"/>
      <c r="B140" s="15"/>
      <c r="C140" s="16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 t="s">
        <v>790</v>
      </c>
      <c r="CF140" s="16">
        <v>3</v>
      </c>
      <c r="CH140" s="15" t="s">
        <v>791</v>
      </c>
      <c r="CI140" s="16">
        <v>3</v>
      </c>
      <c r="CK140" s="276" t="s">
        <v>838</v>
      </c>
      <c r="CL140" s="277">
        <v>1</v>
      </c>
      <c r="CN140" s="402"/>
      <c r="CO140" s="436"/>
    </row>
    <row r="141" spans="1:93" ht="24.95" customHeight="1">
      <c r="A141" s="408"/>
      <c r="B141" s="15"/>
      <c r="C141" s="16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 t="s">
        <v>791</v>
      </c>
      <c r="CF141" s="16">
        <v>1</v>
      </c>
      <c r="CH141" s="15" t="s">
        <v>792</v>
      </c>
      <c r="CI141" s="16">
        <v>1</v>
      </c>
      <c r="CK141" s="276" t="s">
        <v>789</v>
      </c>
      <c r="CL141" s="277">
        <v>1</v>
      </c>
      <c r="CN141" s="402"/>
      <c r="CO141" s="436"/>
    </row>
    <row r="142" spans="1:93" ht="24.95" customHeight="1">
      <c r="A142" s="408"/>
      <c r="B142" s="15"/>
      <c r="C142" s="16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 t="s">
        <v>792</v>
      </c>
      <c r="CF142" s="16">
        <v>1</v>
      </c>
      <c r="CH142" s="15" t="s">
        <v>839</v>
      </c>
      <c r="CI142" s="16">
        <v>1</v>
      </c>
      <c r="CK142" s="276" t="s">
        <v>790</v>
      </c>
      <c r="CL142" s="277">
        <v>2</v>
      </c>
      <c r="CN142" s="402"/>
      <c r="CO142" s="436"/>
    </row>
    <row r="143" spans="1:93" ht="24.95" customHeight="1">
      <c r="A143" s="408"/>
      <c r="B143" s="15"/>
      <c r="C143" s="16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 t="s">
        <v>793</v>
      </c>
      <c r="CF143" s="16">
        <v>10</v>
      </c>
      <c r="CH143" s="15" t="s">
        <v>793</v>
      </c>
      <c r="CI143" s="16">
        <v>3</v>
      </c>
      <c r="CK143" s="276" t="s">
        <v>793</v>
      </c>
      <c r="CL143" s="277">
        <v>8</v>
      </c>
      <c r="CN143" s="402"/>
      <c r="CO143" s="436"/>
    </row>
    <row r="144" spans="1:93" ht="24.95" customHeight="1">
      <c r="A144" s="408"/>
      <c r="B144" s="15"/>
      <c r="C144" s="16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 t="s">
        <v>794</v>
      </c>
      <c r="CF144" s="16">
        <v>2</v>
      </c>
      <c r="CH144" s="15" t="s">
        <v>794</v>
      </c>
      <c r="CI144" s="16">
        <v>1</v>
      </c>
      <c r="CK144" s="276" t="s">
        <v>794</v>
      </c>
      <c r="CL144" s="277">
        <v>3</v>
      </c>
      <c r="CN144" s="402"/>
      <c r="CO144" s="436"/>
    </row>
    <row r="145" spans="1:93" ht="24.95" customHeight="1">
      <c r="A145" s="408"/>
      <c r="B145" s="15"/>
      <c r="C145" s="16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 t="s">
        <v>795</v>
      </c>
      <c r="CF145" s="16">
        <v>1</v>
      </c>
      <c r="CH145" s="15" t="s">
        <v>795</v>
      </c>
      <c r="CI145" s="16">
        <v>1</v>
      </c>
      <c r="CK145" s="276" t="s">
        <v>795</v>
      </c>
      <c r="CL145" s="277">
        <v>1</v>
      </c>
      <c r="CN145" s="402"/>
      <c r="CO145" s="436"/>
    </row>
    <row r="146" spans="1:93" ht="24.95" customHeight="1">
      <c r="A146" s="408"/>
      <c r="B146" s="15"/>
      <c r="C146" s="16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 t="s">
        <v>796</v>
      </c>
      <c r="CF146" s="16">
        <v>2</v>
      </c>
      <c r="CH146" s="15" t="s">
        <v>796</v>
      </c>
      <c r="CI146" s="16">
        <v>1</v>
      </c>
      <c r="CK146" s="276" t="s">
        <v>796</v>
      </c>
      <c r="CL146" s="277">
        <v>1</v>
      </c>
      <c r="CN146" s="402"/>
      <c r="CO146" s="436"/>
    </row>
    <row r="147" spans="1:93" ht="24.95" customHeight="1">
      <c r="A147" s="408"/>
      <c r="B147" s="15"/>
      <c r="C147" s="16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 t="s">
        <v>797</v>
      </c>
      <c r="CF147" s="16">
        <v>7</v>
      </c>
      <c r="CH147" s="15" t="s">
        <v>797</v>
      </c>
      <c r="CI147" s="16">
        <v>5</v>
      </c>
      <c r="CK147" s="276" t="s">
        <v>797</v>
      </c>
      <c r="CL147" s="277">
        <v>5</v>
      </c>
      <c r="CN147" s="402"/>
      <c r="CO147" s="436"/>
    </row>
    <row r="148" spans="1:93" ht="24.95" customHeight="1">
      <c r="A148" s="408"/>
      <c r="B148" s="15"/>
      <c r="C148" s="16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 t="s">
        <v>798</v>
      </c>
      <c r="CF148" s="16">
        <v>3</v>
      </c>
      <c r="CH148" s="15" t="s">
        <v>840</v>
      </c>
      <c r="CI148" s="16">
        <v>1</v>
      </c>
      <c r="CK148" s="276" t="s">
        <v>840</v>
      </c>
      <c r="CL148" s="277"/>
      <c r="CN148" s="402"/>
      <c r="CO148" s="436"/>
    </row>
    <row r="149" spans="1:93" ht="24.95" customHeight="1">
      <c r="A149" s="408"/>
      <c r="B149" s="15"/>
      <c r="C149" s="16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 t="s">
        <v>799</v>
      </c>
      <c r="CF149" s="16">
        <v>2</v>
      </c>
      <c r="CH149" s="15" t="s">
        <v>798</v>
      </c>
      <c r="CI149" s="16">
        <v>7</v>
      </c>
      <c r="CK149" s="276" t="s">
        <v>798</v>
      </c>
      <c r="CL149" s="277">
        <v>4</v>
      </c>
      <c r="CN149" s="402"/>
      <c r="CO149" s="436"/>
    </row>
    <row r="150" spans="1:93" ht="24.95" customHeight="1">
      <c r="A150" s="408"/>
      <c r="B150" s="15"/>
      <c r="C150" s="16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 t="s">
        <v>800</v>
      </c>
      <c r="CF150" s="16">
        <v>1</v>
      </c>
      <c r="CH150" s="15" t="s">
        <v>799</v>
      </c>
      <c r="CI150" s="16">
        <v>10</v>
      </c>
      <c r="CK150" s="276" t="s">
        <v>799</v>
      </c>
      <c r="CL150" s="277">
        <v>6</v>
      </c>
      <c r="CN150" s="402"/>
      <c r="CO150" s="436"/>
    </row>
    <row r="151" spans="1:93" ht="24.95" customHeight="1">
      <c r="A151" s="408"/>
      <c r="B151" s="15"/>
      <c r="C151" s="16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 t="s">
        <v>801</v>
      </c>
      <c r="CF151" s="16">
        <v>10</v>
      </c>
      <c r="CH151" s="15" t="s">
        <v>801</v>
      </c>
      <c r="CI151" s="16">
        <v>5</v>
      </c>
      <c r="CK151" s="276" t="s">
        <v>859</v>
      </c>
      <c r="CL151" s="277">
        <v>2</v>
      </c>
      <c r="CN151" s="402"/>
      <c r="CO151" s="436"/>
    </row>
    <row r="152" spans="1:93" ht="24.95" customHeight="1">
      <c r="A152" s="408"/>
      <c r="B152" s="15"/>
      <c r="C152" s="16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 t="s">
        <v>802</v>
      </c>
      <c r="CF152" s="16">
        <v>7</v>
      </c>
      <c r="CH152" s="15" t="s">
        <v>802</v>
      </c>
      <c r="CI152" s="16">
        <v>5</v>
      </c>
      <c r="CK152" s="276" t="s">
        <v>801</v>
      </c>
      <c r="CL152" s="277">
        <v>7</v>
      </c>
      <c r="CN152" s="402"/>
      <c r="CO152" s="436"/>
    </row>
    <row r="153" spans="1:93" ht="24.95" customHeight="1">
      <c r="A153" s="408"/>
      <c r="B153" s="15"/>
      <c r="C153" s="16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 t="s">
        <v>803</v>
      </c>
      <c r="CF153" s="16">
        <v>24</v>
      </c>
      <c r="CH153" s="15" t="s">
        <v>803</v>
      </c>
      <c r="CI153" s="16">
        <v>43</v>
      </c>
      <c r="CK153" s="276" t="s">
        <v>803</v>
      </c>
      <c r="CL153" s="277">
        <v>37</v>
      </c>
      <c r="CN153" s="402"/>
      <c r="CO153" s="436"/>
    </row>
    <row r="154" spans="1:93" ht="24.95" customHeight="1">
      <c r="A154" s="408"/>
      <c r="B154" s="15"/>
      <c r="C154" s="16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 t="s">
        <v>804</v>
      </c>
      <c r="CF154" s="16">
        <v>28</v>
      </c>
      <c r="CH154" s="15" t="s">
        <v>804</v>
      </c>
      <c r="CI154" s="16">
        <v>33</v>
      </c>
      <c r="CK154" s="276" t="s">
        <v>804</v>
      </c>
      <c r="CL154" s="277">
        <v>32</v>
      </c>
      <c r="CN154" s="402"/>
      <c r="CO154" s="436"/>
    </row>
    <row r="155" spans="1:93" ht="24.95" customHeight="1">
      <c r="A155" s="408"/>
      <c r="B155" s="15"/>
      <c r="C155" s="16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 t="s">
        <v>805</v>
      </c>
      <c r="CF155" s="16">
        <v>5</v>
      </c>
      <c r="CH155" s="15" t="s">
        <v>805</v>
      </c>
      <c r="CI155" s="16">
        <v>12</v>
      </c>
      <c r="CK155" s="276" t="s">
        <v>805</v>
      </c>
      <c r="CL155" s="277">
        <v>5</v>
      </c>
      <c r="CN155" s="402"/>
      <c r="CO155" s="436"/>
    </row>
    <row r="156" spans="1:93" ht="24.95" customHeight="1">
      <c r="A156" s="408"/>
      <c r="B156" s="15"/>
      <c r="C156" s="16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 t="s">
        <v>806</v>
      </c>
      <c r="CF156" s="16">
        <v>4</v>
      </c>
      <c r="CH156" s="15" t="s">
        <v>806</v>
      </c>
      <c r="CI156" s="16">
        <v>1</v>
      </c>
      <c r="CK156" s="276" t="s">
        <v>860</v>
      </c>
      <c r="CL156" s="277">
        <v>1</v>
      </c>
      <c r="CN156" s="402"/>
      <c r="CO156" s="436"/>
    </row>
    <row r="157" spans="1:93" ht="24.95" customHeight="1">
      <c r="A157" s="408"/>
      <c r="B157" s="15"/>
      <c r="C157" s="16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 t="s">
        <v>807</v>
      </c>
      <c r="CF157" s="16">
        <v>1</v>
      </c>
      <c r="CH157" s="15" t="s">
        <v>807</v>
      </c>
      <c r="CI157" s="16">
        <v>2</v>
      </c>
      <c r="CK157" s="276" t="s">
        <v>861</v>
      </c>
      <c r="CL157" s="277">
        <v>1</v>
      </c>
      <c r="CN157" s="402"/>
      <c r="CO157" s="436"/>
    </row>
    <row r="158" spans="1:93" ht="24.95" customHeight="1">
      <c r="A158" s="408"/>
      <c r="B158" s="15"/>
      <c r="C158" s="16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 t="s">
        <v>808</v>
      </c>
      <c r="CF158" s="16">
        <v>8</v>
      </c>
      <c r="CH158" s="15" t="s">
        <v>808</v>
      </c>
      <c r="CI158" s="16">
        <v>8</v>
      </c>
      <c r="CK158" s="276" t="s">
        <v>808</v>
      </c>
      <c r="CL158" s="277">
        <v>8</v>
      </c>
      <c r="CN158" s="402"/>
      <c r="CO158" s="436"/>
    </row>
    <row r="159" spans="1:93" ht="24.95" customHeight="1">
      <c r="A159" s="408"/>
      <c r="B159" s="15"/>
      <c r="C159" s="16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 t="s">
        <v>809</v>
      </c>
      <c r="CF159" s="16">
        <v>2</v>
      </c>
      <c r="CH159" s="15" t="s">
        <v>809</v>
      </c>
      <c r="CI159" s="16">
        <v>23</v>
      </c>
      <c r="CK159" s="276" t="s">
        <v>809</v>
      </c>
      <c r="CL159" s="277">
        <v>18</v>
      </c>
      <c r="CN159" s="402"/>
      <c r="CO159" s="436"/>
    </row>
    <row r="160" spans="1:93" ht="24.95" customHeight="1">
      <c r="A160" s="408"/>
      <c r="B160" s="15"/>
      <c r="C160" s="16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 t="s">
        <v>810</v>
      </c>
      <c r="CF160" s="16">
        <v>26</v>
      </c>
      <c r="CH160" s="15" t="s">
        <v>810</v>
      </c>
      <c r="CI160" s="16">
        <v>94</v>
      </c>
      <c r="CK160" s="276" t="s">
        <v>810</v>
      </c>
      <c r="CL160" s="277">
        <v>55</v>
      </c>
      <c r="CN160" s="402"/>
      <c r="CO160" s="436"/>
    </row>
    <row r="161" spans="1:93" ht="24.95" customHeight="1">
      <c r="A161" s="408"/>
      <c r="B161" s="15"/>
      <c r="C161" s="16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 t="s">
        <v>811</v>
      </c>
      <c r="CF161" s="16">
        <v>8</v>
      </c>
      <c r="CH161" s="15" t="s">
        <v>811</v>
      </c>
      <c r="CI161" s="16">
        <v>10</v>
      </c>
      <c r="CK161" s="276" t="s">
        <v>811</v>
      </c>
      <c r="CL161" s="277">
        <v>4</v>
      </c>
      <c r="CN161" s="402"/>
      <c r="CO161" s="436"/>
    </row>
    <row r="162" spans="1:93" ht="24.95" customHeight="1">
      <c r="A162" s="408"/>
      <c r="B162" s="15"/>
      <c r="C162" s="16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 t="s">
        <v>812</v>
      </c>
      <c r="CF162" s="16">
        <v>3</v>
      </c>
      <c r="CH162" s="15" t="s">
        <v>841</v>
      </c>
      <c r="CI162" s="16">
        <v>5</v>
      </c>
      <c r="CK162" s="276" t="s">
        <v>812</v>
      </c>
      <c r="CL162" s="277">
        <v>5</v>
      </c>
      <c r="CN162" s="402"/>
      <c r="CO162" s="436"/>
    </row>
    <row r="163" spans="1:93" ht="24.95" customHeight="1">
      <c r="A163" s="408"/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 t="s">
        <v>813</v>
      </c>
      <c r="CF163" s="16">
        <v>12</v>
      </c>
      <c r="CH163" s="15" t="s">
        <v>813</v>
      </c>
      <c r="CI163" s="16">
        <v>50</v>
      </c>
      <c r="CK163" s="276" t="s">
        <v>813</v>
      </c>
      <c r="CL163" s="277">
        <v>32</v>
      </c>
      <c r="CN163" s="402"/>
      <c r="CO163" s="436"/>
    </row>
    <row r="164" spans="1:93" ht="24.95" customHeight="1">
      <c r="A164" s="408"/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 t="s">
        <v>814</v>
      </c>
      <c r="CF164" s="16">
        <v>1</v>
      </c>
      <c r="CH164" s="15" t="s">
        <v>842</v>
      </c>
      <c r="CI164" s="16">
        <v>1</v>
      </c>
      <c r="CK164" s="276" t="s">
        <v>862</v>
      </c>
      <c r="CL164" s="277">
        <v>1</v>
      </c>
      <c r="CN164" s="402"/>
      <c r="CO164" s="436"/>
    </row>
    <row r="165" spans="1:93" ht="24.95" customHeight="1">
      <c r="A165" s="408"/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 t="s">
        <v>815</v>
      </c>
      <c r="CF165" s="16"/>
      <c r="CH165" s="15" t="s">
        <v>843</v>
      </c>
      <c r="CI165" s="16">
        <v>1</v>
      </c>
      <c r="CK165" s="276" t="s">
        <v>863</v>
      </c>
      <c r="CL165" s="277">
        <v>2</v>
      </c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 t="s">
        <v>844</v>
      </c>
      <c r="CI166" s="16"/>
      <c r="CK166" s="284" t="s">
        <v>864</v>
      </c>
      <c r="CL166" s="277">
        <v>5</v>
      </c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 t="s">
        <v>865</v>
      </c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50" t="s">
        <v>636</v>
      </c>
      <c r="E7" s="751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52" t="s">
        <v>666</v>
      </c>
      <c r="E10" s="753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47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48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0</v>
      </c>
      <c r="I23" s="511">
        <f>SUMIF('SAUCE USAGE'!$G$65:$G$99,C23,'SAUCE USAGE'!$I$65:$I$99)/1000</f>
        <v>0</v>
      </c>
      <c r="J23" s="512"/>
      <c r="K23" s="511">
        <f>SUMIF('SAUCE USAGE'!$G$12:$G$25,C23,'SAUCE USAGE'!$I$12:$I$25)/1000</f>
        <v>0</v>
      </c>
      <c r="L23" s="513"/>
      <c r="M23" s="514">
        <f t="shared" ref="M23:M30" si="0">SUM(H23:L23)</f>
        <v>0</v>
      </c>
      <c r="N23" s="514">
        <f t="shared" ref="N23:N30" si="1">+F23+G23-M23</f>
        <v>0</v>
      </c>
      <c r="O23" s="514"/>
      <c r="P23" s="515">
        <f t="shared" ref="P23:P30" si="2">+O23-N23</f>
        <v>0</v>
      </c>
      <c r="Q23" s="516" t="str">
        <f t="shared" ref="Q23:Q30" si="3">IF(N23=0,"",P23/N23)</f>
        <v/>
      </c>
      <c r="R23" s="517">
        <f t="shared" ref="R23:R30" si="4">+P23*D23</f>
        <v>0</v>
      </c>
      <c r="S23" s="669" t="e">
        <f>+P23/M23</f>
        <v>#DIV/0!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0</v>
      </c>
      <c r="I24" s="511">
        <f>SUMIF('SAUCE USAGE'!$G$65:$G$99,C24,'SAUCE USAGE'!$I$65:$I$99)/1000</f>
        <v>0</v>
      </c>
      <c r="J24" s="521"/>
      <c r="K24" s="511">
        <f>SUMIF('SAUCE USAGE'!$G$12:$G$25,C24,'SAUCE USAGE'!$I$12:$I$25)/1000</f>
        <v>0</v>
      </c>
      <c r="L24" s="522"/>
      <c r="M24" s="523">
        <f t="shared" si="0"/>
        <v>0</v>
      </c>
      <c r="N24" s="523">
        <f t="shared" si="1"/>
        <v>0</v>
      </c>
      <c r="O24" s="523"/>
      <c r="P24" s="524">
        <f t="shared" si="2"/>
        <v>0</v>
      </c>
      <c r="Q24" s="525" t="str">
        <f t="shared" si="3"/>
        <v/>
      </c>
      <c r="R24" s="517">
        <f t="shared" si="4"/>
        <v>0</v>
      </c>
      <c r="S24" s="669" t="e">
        <f t="shared" ref="S24:S29" si="5">+P24/M24</f>
        <v>#DIV/0!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0</v>
      </c>
      <c r="I25" s="511">
        <f>SUMIF('SAUCE USAGE'!$G$65:$G$99,C25,'SAUCE USAGE'!$I$65:$I$99)/1000</f>
        <v>0</v>
      </c>
      <c r="J25" s="521"/>
      <c r="K25" s="511">
        <f>SUMIF('SAUCE USAGE'!$G$12:$G$25,C25,'SAUCE USAGE'!$I$12:$I$25)/1000</f>
        <v>0</v>
      </c>
      <c r="L25" s="522"/>
      <c r="M25" s="523">
        <f t="shared" si="0"/>
        <v>0</v>
      </c>
      <c r="N25" s="523">
        <f t="shared" si="1"/>
        <v>0</v>
      </c>
      <c r="O25" s="523"/>
      <c r="P25" s="524">
        <f t="shared" si="2"/>
        <v>0</v>
      </c>
      <c r="Q25" s="525" t="str">
        <f t="shared" si="3"/>
        <v/>
      </c>
      <c r="R25" s="517">
        <f t="shared" si="4"/>
        <v>0</v>
      </c>
      <c r="S25" s="669" t="e">
        <f t="shared" si="5"/>
        <v>#DIV/0!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0</v>
      </c>
      <c r="I26" s="511">
        <f>SUMIF('SAUCE USAGE'!$G$65:$G$99,C26,'SAUCE USAGE'!$I$65:$I$99)/1000</f>
        <v>0</v>
      </c>
      <c r="J26" s="527"/>
      <c r="K26" s="511">
        <f>SUMIF('SAUCE USAGE'!$G$12:$G$25,C26,'SAUCE USAGE'!$I$12:$I$25)/1000</f>
        <v>0</v>
      </c>
      <c r="L26" s="528"/>
      <c r="M26" s="523">
        <f t="shared" si="0"/>
        <v>0</v>
      </c>
      <c r="N26" s="523">
        <f t="shared" si="1"/>
        <v>0</v>
      </c>
      <c r="O26" s="529"/>
      <c r="P26" s="524">
        <f t="shared" si="2"/>
        <v>0</v>
      </c>
      <c r="Q26" s="525" t="str">
        <f t="shared" si="3"/>
        <v/>
      </c>
      <c r="R26" s="517">
        <f t="shared" si="4"/>
        <v>0</v>
      </c>
      <c r="S26" s="669" t="e">
        <f t="shared" si="5"/>
        <v>#DIV/0!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0</v>
      </c>
      <c r="I27" s="511">
        <f>SUMIF('SAUCE USAGE'!$G$65:$G$99,C27,'SAUCE USAGE'!$I$65:$I$99)/1000</f>
        <v>0</v>
      </c>
      <c r="J27" s="527"/>
      <c r="K27" s="511">
        <f>SUMIF('SAUCE USAGE'!$G$12:$G$25,C27,'SAUCE USAGE'!$I$12:$I$25)/1000</f>
        <v>0</v>
      </c>
      <c r="L27" s="528"/>
      <c r="M27" s="523">
        <f t="shared" si="0"/>
        <v>0</v>
      </c>
      <c r="N27" s="523">
        <f t="shared" si="1"/>
        <v>0</v>
      </c>
      <c r="O27" s="529"/>
      <c r="P27" s="524">
        <f t="shared" si="2"/>
        <v>0</v>
      </c>
      <c r="Q27" s="525" t="str">
        <f t="shared" si="3"/>
        <v/>
      </c>
      <c r="R27" s="517">
        <f t="shared" si="4"/>
        <v>0</v>
      </c>
      <c r="S27" s="669" t="e">
        <f t="shared" si="5"/>
        <v>#DIV/0!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0</v>
      </c>
      <c r="I28" s="511">
        <f>SUMIF('SAUCE USAGE'!$G$65:$G$99,C28,'SAUCE USAGE'!$I$65:$I$99)/1000</f>
        <v>0</v>
      </c>
      <c r="J28" s="527"/>
      <c r="K28" s="511">
        <f>SUMIF('SAUCE USAGE'!$G$12:$G$25,C28,'SAUCE USAGE'!$I$12:$I$25)/1000</f>
        <v>0</v>
      </c>
      <c r="L28" s="528"/>
      <c r="M28" s="523">
        <f t="shared" si="0"/>
        <v>0</v>
      </c>
      <c r="N28" s="523">
        <f t="shared" si="1"/>
        <v>0</v>
      </c>
      <c r="O28" s="529"/>
      <c r="P28" s="524">
        <f t="shared" si="2"/>
        <v>0</v>
      </c>
      <c r="Q28" s="525" t="str">
        <f t="shared" si="3"/>
        <v/>
      </c>
      <c r="R28" s="517">
        <f t="shared" si="4"/>
        <v>0</v>
      </c>
      <c r="S28" s="669" t="e">
        <f t="shared" si="5"/>
        <v>#DIV/0!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0</v>
      </c>
      <c r="I29" s="511">
        <f>SUMIF('SAUCE USAGE'!$G$65:$G$99,C29,'SAUCE USAGE'!$I$65:$I$99)/1000</f>
        <v>0</v>
      </c>
      <c r="J29" s="527"/>
      <c r="K29" s="511">
        <f>SUMIF('SAUCE USAGE'!$G$12:$G$25,C29,'SAUCE USAGE'!$I$12:$I$25)/1000</f>
        <v>0</v>
      </c>
      <c r="L29" s="528"/>
      <c r="M29" s="523">
        <f t="shared" si="0"/>
        <v>0</v>
      </c>
      <c r="N29" s="523">
        <f t="shared" si="1"/>
        <v>0</v>
      </c>
      <c r="O29" s="529"/>
      <c r="P29" s="524">
        <f t="shared" si="2"/>
        <v>0</v>
      </c>
      <c r="Q29" s="525" t="str">
        <f t="shared" si="3"/>
        <v/>
      </c>
      <c r="R29" s="517">
        <f t="shared" si="4"/>
        <v>0</v>
      </c>
      <c r="S29" s="669" t="e">
        <f t="shared" si="5"/>
        <v>#DIV/0!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0</v>
      </c>
      <c r="I30" s="511">
        <f>SUMIF('SAUCE USAGE'!$G$65:$G$99,C30,'SAUCE USAGE'!$I$65:$I$99)/1000</f>
        <v>0</v>
      </c>
      <c r="J30" s="527"/>
      <c r="K30" s="511">
        <f>SUMIF('SAUCE USAGE'!$G$12:$G$25,C30,'SAUCE USAGE'!$I$12:$I$25)/1000</f>
        <v>0</v>
      </c>
      <c r="L30" s="528"/>
      <c r="M30" s="523">
        <f t="shared" si="0"/>
        <v>0</v>
      </c>
      <c r="N30" s="523">
        <f t="shared" si="1"/>
        <v>0</v>
      </c>
      <c r="O30" s="529"/>
      <c r="P30" s="524">
        <f t="shared" si="2"/>
        <v>0</v>
      </c>
      <c r="Q30" s="525" t="str">
        <f t="shared" si="3"/>
        <v/>
      </c>
      <c r="R30" s="517">
        <f t="shared" si="4"/>
        <v>0</v>
      </c>
      <c r="S30" s="669" t="e">
        <f t="shared" ref="S30:S61" si="7">+P30/M30</f>
        <v>#DIV/0!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5" t="s">
        <v>635</v>
      </c>
      <c r="C32" s="746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0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0</v>
      </c>
      <c r="I36" s="511">
        <f>SUMIF('SIDE ORDER &amp; FOC'!$Q$11:$Q$78,C36,'SIDE ORDER &amp; FOC'!$S$11:$S$78)</f>
        <v>0</v>
      </c>
      <c r="J36" s="536"/>
      <c r="K36" s="513">
        <v>5</v>
      </c>
      <c r="L36" s="513"/>
      <c r="M36" s="514">
        <f>SUM(H36:L36)</f>
        <v>5</v>
      </c>
      <c r="N36" s="514">
        <f>+F36+G36-M36</f>
        <v>-5</v>
      </c>
      <c r="O36" s="514"/>
      <c r="P36" s="515">
        <f>+O36-N36</f>
        <v>5</v>
      </c>
      <c r="Q36" s="516">
        <f t="shared" ref="Q36:Q50" si="8">IF(N36=0,"",P36/N36)</f>
        <v>-1</v>
      </c>
      <c r="R36" s="517">
        <f>+P36*D36</f>
        <v>16.7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0</v>
      </c>
      <c r="I38" s="522">
        <f>SUMIF('SIDE ORDER &amp; FOC'!$Q$11:$Q$78,C38,'SIDE ORDER &amp; FOC'!$S$11:$S$78)</f>
        <v>0</v>
      </c>
      <c r="J38" s="540"/>
      <c r="K38" s="522"/>
      <c r="L38" s="522"/>
      <c r="M38" s="514">
        <f t="shared" ref="M38:M58" si="9">SUM(H38:L38)</f>
        <v>0</v>
      </c>
      <c r="N38" s="523">
        <f>+F38+G38-M38</f>
        <v>0</v>
      </c>
      <c r="O38" s="523"/>
      <c r="P38" s="524">
        <f t="shared" ref="P38:P39" si="10">+O38-N38</f>
        <v>0</v>
      </c>
      <c r="Q38" s="525" t="str">
        <f t="shared" si="8"/>
        <v/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0</v>
      </c>
      <c r="I39" s="528">
        <f>SUMIF('SIDE ORDER &amp; FOC'!$Q$11:$Q$78,C39,'SIDE ORDER &amp; FOC'!$S$11:$S$78)</f>
        <v>0</v>
      </c>
      <c r="J39" s="543"/>
      <c r="K39" s="528">
        <v>4</v>
      </c>
      <c r="L39" s="528"/>
      <c r="M39" s="503">
        <f t="shared" si="9"/>
        <v>4</v>
      </c>
      <c r="N39" s="529">
        <f>+F39+G39-M39</f>
        <v>-4</v>
      </c>
      <c r="O39" s="529"/>
      <c r="P39" s="530">
        <f t="shared" si="10"/>
        <v>4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0</v>
      </c>
      <c r="I40" s="660">
        <f t="shared" si="11"/>
        <v>0</v>
      </c>
      <c r="J40" s="660"/>
      <c r="K40" s="660"/>
      <c r="L40" s="660"/>
      <c r="M40" s="660">
        <f t="shared" si="11"/>
        <v>4</v>
      </c>
      <c r="N40" s="660">
        <f t="shared" si="11"/>
        <v>-4</v>
      </c>
      <c r="O40" s="660">
        <f>SUM(O38:O39)</f>
        <v>0</v>
      </c>
      <c r="P40" s="660">
        <f>SUM(P38:P39)</f>
        <v>4</v>
      </c>
      <c r="Q40" s="661">
        <f t="shared" si="11"/>
        <v>-1</v>
      </c>
      <c r="R40" s="517">
        <f>+P40*D40</f>
        <v>4.68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0</v>
      </c>
      <c r="I42" s="522">
        <f>SUMIF('SIDE ORDER &amp; FOC'!$Q$11:$Q$78,C42,'SIDE ORDER &amp; FOC'!$S$11:$S$78)</f>
        <v>0</v>
      </c>
      <c r="J42" s="540"/>
      <c r="K42" s="522"/>
      <c r="L42" s="522"/>
      <c r="M42" s="514">
        <f t="shared" ref="M42" si="12">SUM(H42:L42)</f>
        <v>0</v>
      </c>
      <c r="N42" s="523">
        <f>+F42+G42-M42</f>
        <v>0</v>
      </c>
      <c r="O42" s="523"/>
      <c r="P42" s="524">
        <f t="shared" ref="P42" si="13">+O42-N42</f>
        <v>0</v>
      </c>
      <c r="Q42" s="525" t="str">
        <f t="shared" si="8"/>
        <v/>
      </c>
      <c r="R42" s="517">
        <f>+P42*D42</f>
        <v>0</v>
      </c>
      <c r="S42" s="669" t="e">
        <f t="shared" si="7"/>
        <v>#DIV/0!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5" t="s">
        <v>635</v>
      </c>
      <c r="C44" s="746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21.38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0</v>
      </c>
      <c r="J47" s="536"/>
      <c r="K47" s="513"/>
      <c r="L47" s="513"/>
      <c r="M47" s="514">
        <f t="shared" si="9"/>
        <v>0</v>
      </c>
      <c r="N47" s="514">
        <f>+F47+G47-M47</f>
        <v>0</v>
      </c>
      <c r="O47" s="514"/>
      <c r="P47" s="515">
        <f t="shared" ref="P47:P50" si="14">+O47-N47</f>
        <v>0</v>
      </c>
      <c r="Q47" s="516" t="str">
        <f t="shared" si="8"/>
        <v/>
      </c>
      <c r="R47" s="517">
        <f>+P47*D47</f>
        <v>0</v>
      </c>
      <c r="S47" s="669" t="e">
        <f t="shared" si="7"/>
        <v>#DIV/0!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0</v>
      </c>
      <c r="J48" s="540"/>
      <c r="K48" s="522"/>
      <c r="L48" s="522"/>
      <c r="M48" s="514">
        <f t="shared" si="9"/>
        <v>0</v>
      </c>
      <c r="N48" s="523">
        <f>+F48+G48-M48</f>
        <v>0</v>
      </c>
      <c r="O48" s="523"/>
      <c r="P48" s="524">
        <f t="shared" si="14"/>
        <v>0</v>
      </c>
      <c r="Q48" s="525" t="str">
        <f t="shared" si="8"/>
        <v/>
      </c>
      <c r="R48" s="517">
        <f>+P48*D48</f>
        <v>0</v>
      </c>
      <c r="S48" s="669" t="e">
        <f t="shared" si="7"/>
        <v>#DIV/0!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0</v>
      </c>
      <c r="J49" s="540"/>
      <c r="K49" s="522"/>
      <c r="L49" s="522"/>
      <c r="M49" s="514">
        <f t="shared" si="9"/>
        <v>0</v>
      </c>
      <c r="N49" s="523">
        <f>+F49+G49-M49</f>
        <v>0</v>
      </c>
      <c r="O49" s="523"/>
      <c r="P49" s="524">
        <f t="shared" si="14"/>
        <v>0</v>
      </c>
      <c r="Q49" s="525" t="str">
        <f t="shared" si="8"/>
        <v/>
      </c>
      <c r="R49" s="517">
        <f>+P49*D49</f>
        <v>0</v>
      </c>
      <c r="S49" s="669" t="e">
        <f t="shared" si="7"/>
        <v>#DIV/0!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0</v>
      </c>
      <c r="J50" s="540"/>
      <c r="K50" s="522"/>
      <c r="L50" s="522"/>
      <c r="M50" s="514">
        <f t="shared" si="9"/>
        <v>0</v>
      </c>
      <c r="N50" s="523">
        <f>+F50+G50-M50</f>
        <v>0</v>
      </c>
      <c r="O50" s="523"/>
      <c r="P50" s="524">
        <f t="shared" si="14"/>
        <v>0</v>
      </c>
      <c r="Q50" s="525" t="str">
        <f t="shared" si="8"/>
        <v/>
      </c>
      <c r="R50" s="517">
        <f>+P50*D50</f>
        <v>0</v>
      </c>
      <c r="S50" s="669" t="e">
        <f t="shared" si="7"/>
        <v>#DIV/0!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0</v>
      </c>
      <c r="I51" s="522">
        <f>SUMIF('SIDE ORDER &amp; FOC'!$Q$11:$Q$78,C51,'SIDE ORDER &amp; FOC'!$S$11:$S$78)</f>
        <v>0</v>
      </c>
      <c r="J51" s="540"/>
      <c r="K51" s="522"/>
      <c r="L51" s="522"/>
      <c r="M51" s="514">
        <f t="shared" si="9"/>
        <v>0</v>
      </c>
      <c r="N51" s="523">
        <f t="shared" ref="N51:N61" si="16">+F51+G51-M51</f>
        <v>0</v>
      </c>
      <c r="O51" s="523"/>
      <c r="P51" s="524">
        <f t="shared" ref="P51:P58" si="17">+O51-N51</f>
        <v>0</v>
      </c>
      <c r="Q51" s="525" t="str">
        <f t="shared" ref="Q51:Q61" si="18">IF(N51=0,"",P51/N51)</f>
        <v/>
      </c>
      <c r="R51" s="517">
        <f t="shared" ref="R51:R61" si="19">+P51*D51</f>
        <v>0</v>
      </c>
      <c r="S51" s="669" t="e">
        <f t="shared" si="7"/>
        <v>#DIV/0!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0</v>
      </c>
      <c r="I52" s="580">
        <f>SUMIF('SIDE ORDER &amp; FOC'!$Q$11:$Q$78,C52,'SIDE ORDER &amp; FOC'!$S$11:$S$78)</f>
        <v>0</v>
      </c>
      <c r="J52" s="540"/>
      <c r="K52" s="522"/>
      <c r="L52" s="522"/>
      <c r="M52" s="514">
        <f t="shared" si="9"/>
        <v>0</v>
      </c>
      <c r="N52" s="523">
        <f t="shared" si="16"/>
        <v>0</v>
      </c>
      <c r="O52" s="523"/>
      <c r="P52" s="524">
        <f t="shared" si="17"/>
        <v>0</v>
      </c>
      <c r="Q52" s="525" t="str">
        <f t="shared" si="18"/>
        <v/>
      </c>
      <c r="R52" s="517">
        <f t="shared" si="19"/>
        <v>0</v>
      </c>
      <c r="S52" s="669" t="e">
        <f t="shared" si="7"/>
        <v>#DIV/0!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0</v>
      </c>
      <c r="I53" s="522">
        <f>SUMIF('SIDE ORDER &amp; FOC'!$Q$11:$Q$78,C53,'SIDE ORDER &amp; FOC'!$S$11:$S$78)</f>
        <v>0</v>
      </c>
      <c r="J53" s="540"/>
      <c r="K53" s="522"/>
      <c r="L53" s="522"/>
      <c r="M53" s="514">
        <f t="shared" si="9"/>
        <v>0</v>
      </c>
      <c r="N53" s="523">
        <f t="shared" si="16"/>
        <v>0</v>
      </c>
      <c r="O53" s="523"/>
      <c r="P53" s="524">
        <f t="shared" si="17"/>
        <v>0</v>
      </c>
      <c r="Q53" s="525" t="str">
        <f t="shared" si="18"/>
        <v/>
      </c>
      <c r="R53" s="517">
        <f t="shared" si="19"/>
        <v>0</v>
      </c>
      <c r="S53" s="669" t="e">
        <f t="shared" si="7"/>
        <v>#DIV/0!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0</v>
      </c>
      <c r="I54" s="522">
        <f>SUMIF('SIDE ORDER &amp; FOC'!$Q$11:$Q$78,C54,'SIDE ORDER &amp; FOC'!$S$11:$S$78)</f>
        <v>0</v>
      </c>
      <c r="J54" s="540"/>
      <c r="K54" s="522"/>
      <c r="L54" s="522"/>
      <c r="M54" s="514">
        <f t="shared" si="9"/>
        <v>0</v>
      </c>
      <c r="N54" s="523">
        <f t="shared" si="16"/>
        <v>0</v>
      </c>
      <c r="O54" s="523"/>
      <c r="P54" s="524">
        <f t="shared" si="17"/>
        <v>0</v>
      </c>
      <c r="Q54" s="525" t="str">
        <f t="shared" si="18"/>
        <v/>
      </c>
      <c r="R54" s="517">
        <f t="shared" si="19"/>
        <v>0</v>
      </c>
      <c r="S54" s="669" t="e">
        <f t="shared" si="7"/>
        <v>#DIV/0!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0</v>
      </c>
      <c r="I55" s="522">
        <f>SUMIF('SIDE ORDER &amp; FOC'!$Q$11:$Q$78,C55,'SIDE ORDER &amp; FOC'!$S$11:$S$78)</f>
        <v>0</v>
      </c>
      <c r="J55" s="540"/>
      <c r="K55" s="522"/>
      <c r="L55" s="522"/>
      <c r="M55" s="514">
        <f t="shared" si="9"/>
        <v>0</v>
      </c>
      <c r="N55" s="523">
        <f t="shared" si="16"/>
        <v>0</v>
      </c>
      <c r="O55" s="523"/>
      <c r="P55" s="524">
        <f t="shared" si="17"/>
        <v>0</v>
      </c>
      <c r="Q55" s="525" t="str">
        <f t="shared" si="18"/>
        <v/>
      </c>
      <c r="R55" s="517">
        <f t="shared" si="19"/>
        <v>0</v>
      </c>
      <c r="S55" s="669" t="e">
        <f t="shared" si="7"/>
        <v>#DIV/0!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0</v>
      </c>
      <c r="I56" s="522">
        <f>SUMIF('SIDE ORDER &amp; FOC'!$Q$11:$Q$78,C56,'SIDE ORDER &amp; FOC'!$S$11:$S$78)</f>
        <v>0</v>
      </c>
      <c r="J56" s="540"/>
      <c r="K56" s="522"/>
      <c r="L56" s="522"/>
      <c r="M56" s="514">
        <f t="shared" si="9"/>
        <v>0</v>
      </c>
      <c r="N56" s="523">
        <f t="shared" si="16"/>
        <v>0</v>
      </c>
      <c r="O56" s="523"/>
      <c r="P56" s="524">
        <f t="shared" si="17"/>
        <v>0</v>
      </c>
      <c r="Q56" s="525" t="str">
        <f t="shared" si="18"/>
        <v/>
      </c>
      <c r="R56" s="517">
        <f t="shared" si="19"/>
        <v>0</v>
      </c>
      <c r="S56" s="669" t="e">
        <f t="shared" si="7"/>
        <v>#DIV/0!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0</v>
      </c>
      <c r="I57" s="522">
        <f>SUMIF('SIDE ORDER &amp; FOC'!$Q$11:$Q$78,C57,'SIDE ORDER &amp; FOC'!$S$11:$S$78)</f>
        <v>0</v>
      </c>
      <c r="J57" s="540"/>
      <c r="K57" s="522"/>
      <c r="L57" s="522"/>
      <c r="M57" s="514">
        <f t="shared" si="9"/>
        <v>0</v>
      </c>
      <c r="N57" s="523">
        <f t="shared" si="16"/>
        <v>0</v>
      </c>
      <c r="O57" s="523"/>
      <c r="P57" s="524">
        <f t="shared" si="17"/>
        <v>0</v>
      </c>
      <c r="Q57" s="525" t="str">
        <f t="shared" si="18"/>
        <v/>
      </c>
      <c r="R57" s="517">
        <f t="shared" si="19"/>
        <v>0</v>
      </c>
      <c r="S57" s="669" t="e">
        <f t="shared" si="7"/>
        <v>#DIV/0!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0</v>
      </c>
      <c r="I58" s="522">
        <f>SUMIF('SIDE ORDER &amp; FOC'!$Q$11:$Q$78,C58,'SIDE ORDER &amp; FOC'!$S$11:$S$78)</f>
        <v>0</v>
      </c>
      <c r="J58" s="540"/>
      <c r="K58" s="522"/>
      <c r="L58" s="522"/>
      <c r="M58" s="514">
        <f t="shared" si="9"/>
        <v>0</v>
      </c>
      <c r="N58" s="523">
        <f t="shared" si="16"/>
        <v>0</v>
      </c>
      <c r="O58" s="523"/>
      <c r="P58" s="524">
        <f t="shared" si="17"/>
        <v>0</v>
      </c>
      <c r="Q58" s="525" t="str">
        <f t="shared" si="18"/>
        <v/>
      </c>
      <c r="R58" s="517">
        <f t="shared" si="19"/>
        <v>0</v>
      </c>
      <c r="S58" s="669" t="e">
        <f t="shared" si="7"/>
        <v>#DIV/0!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0</v>
      </c>
      <c r="I59" s="522">
        <f>SUMIF('SIDE ORDER &amp; FOC'!$Q$11:$Q$78,C59,'SIDE ORDER &amp; FOC'!$S$11:$S$78)</f>
        <v>0</v>
      </c>
      <c r="J59" s="540"/>
      <c r="K59" s="522"/>
      <c r="L59" s="522"/>
      <c r="M59" s="514">
        <f t="shared" ref="M59:M61" si="20">SUM(H59:L59)</f>
        <v>0</v>
      </c>
      <c r="N59" s="523">
        <f t="shared" si="16"/>
        <v>0</v>
      </c>
      <c r="O59" s="523"/>
      <c r="P59" s="524">
        <f t="shared" ref="P59:P61" si="21">+O59-N59</f>
        <v>0</v>
      </c>
      <c r="Q59" s="579" t="str">
        <f t="shared" si="18"/>
        <v/>
      </c>
      <c r="R59" s="517">
        <f t="shared" si="19"/>
        <v>0</v>
      </c>
      <c r="S59" s="669" t="e">
        <f t="shared" si="7"/>
        <v>#DIV/0!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0</v>
      </c>
      <c r="I60" s="522">
        <f>SUMIF('SIDE ORDER &amp; FOC'!$Q$11:$Q$78,C60,'SIDE ORDER &amp; FOC'!$S$11:$S$78)</f>
        <v>0</v>
      </c>
      <c r="J60" s="540"/>
      <c r="K60" s="522"/>
      <c r="L60" s="522"/>
      <c r="M60" s="514">
        <f t="shared" si="20"/>
        <v>0</v>
      </c>
      <c r="N60" s="523">
        <f t="shared" si="16"/>
        <v>0</v>
      </c>
      <c r="O60" s="523"/>
      <c r="P60" s="524">
        <f t="shared" si="21"/>
        <v>0</v>
      </c>
      <c r="Q60" s="525" t="str">
        <f t="shared" si="18"/>
        <v/>
      </c>
      <c r="R60" s="517">
        <f t="shared" si="19"/>
        <v>0</v>
      </c>
      <c r="S60" s="669" t="e">
        <f t="shared" si="7"/>
        <v>#DIV/0!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0</v>
      </c>
      <c r="I61" s="522">
        <f>SUMIF('SIDE ORDER &amp; FOC'!$Q$11:$Q$78,C61,'SIDE ORDER &amp; FOC'!$S$11:$S$78)</f>
        <v>0</v>
      </c>
      <c r="J61" s="540"/>
      <c r="K61" s="522"/>
      <c r="L61" s="522"/>
      <c r="M61" s="514">
        <f t="shared" si="20"/>
        <v>0</v>
      </c>
      <c r="N61" s="523">
        <f t="shared" si="16"/>
        <v>0</v>
      </c>
      <c r="O61" s="523"/>
      <c r="P61" s="524">
        <f t="shared" si="21"/>
        <v>0</v>
      </c>
      <c r="Q61" s="525" t="str">
        <f t="shared" si="18"/>
        <v/>
      </c>
      <c r="R61" s="517">
        <f t="shared" si="19"/>
        <v>0</v>
      </c>
      <c r="S61" s="669" t="e">
        <f t="shared" si="7"/>
        <v>#DIV/0!</v>
      </c>
    </row>
    <row r="62" spans="2:19" s="518" customFormat="1" ht="23.25" customHeight="1" thickBot="1">
      <c r="B62" s="745" t="s">
        <v>635</v>
      </c>
      <c r="C62" s="746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0</v>
      </c>
      <c r="S62" s="665"/>
    </row>
    <row r="63" spans="2:19">
      <c r="B63" s="544"/>
      <c r="C63" s="545"/>
    </row>
    <row r="65" spans="1:17" ht="16.5" thickBot="1">
      <c r="B65" s="749" t="s">
        <v>653</v>
      </c>
      <c r="C65" s="749"/>
      <c r="D65" s="749"/>
      <c r="E65" s="749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0</v>
      </c>
      <c r="H68" s="699">
        <f>(+G68-F68)/F68</f>
        <v>-1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21.38</v>
      </c>
      <c r="H69" s="699">
        <f t="shared" ref="H69:H70" si="22">(+G69-F69)/F69</f>
        <v>-0.9709547649672623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0</v>
      </c>
      <c r="H70" s="699">
        <f t="shared" si="22"/>
        <v>-1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42" t="s">
        <v>635</v>
      </c>
      <c r="C72" s="743"/>
      <c r="D72" s="743"/>
      <c r="E72" s="744"/>
      <c r="F72" s="706">
        <f>SUM(F68:F70)</f>
        <v>1122.3232</v>
      </c>
      <c r="G72" s="706">
        <f>SUM(G68:G70)</f>
        <v>21.38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0</v>
      </c>
      <c r="H79" s="699">
        <f t="shared" ref="H79:H86" si="25">(+G79-F79)/F79</f>
        <v>-1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0</v>
      </c>
      <c r="H80" s="699">
        <f t="shared" si="25"/>
        <v>-1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0</v>
      </c>
      <c r="H81" s="699">
        <f t="shared" si="25"/>
        <v>-1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0</v>
      </c>
      <c r="H82" s="705">
        <f>(+G82-F82)/F82</f>
        <v>-1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0</v>
      </c>
      <c r="H83" s="664">
        <f t="shared" si="25"/>
        <v>-1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0</v>
      </c>
      <c r="H84" s="664">
        <f t="shared" si="25"/>
        <v>-1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0</v>
      </c>
      <c r="H85" s="664">
        <f t="shared" si="25"/>
        <v>-1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0</v>
      </c>
      <c r="H86" s="718">
        <f t="shared" si="25"/>
        <v>-1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D7:E7"/>
    <mergeCell ref="D10:E10"/>
    <mergeCell ref="B72:E72"/>
    <mergeCell ref="B32:C32"/>
    <mergeCell ref="B44:C44"/>
    <mergeCell ref="S18:S19"/>
    <mergeCell ref="B65:E65"/>
    <mergeCell ref="B62:C62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0</v>
      </c>
      <c r="E10" s="58">
        <f ca="1">+D10*C10</f>
        <v>0</v>
      </c>
      <c r="F10" s="46"/>
      <c r="G10" s="625"/>
      <c r="H10" s="626" t="s">
        <v>53</v>
      </c>
      <c r="I10" s="627">
        <v>0.66</v>
      </c>
      <c r="J10" s="128">
        <f>+I10*D10</f>
        <v>0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0</v>
      </c>
      <c r="E11" s="58">
        <f t="shared" ref="E11:E45" ca="1" si="0">+D11*C11</f>
        <v>0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0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0</v>
      </c>
      <c r="E12" s="58">
        <f t="shared" ca="1" si="0"/>
        <v>0</v>
      </c>
      <c r="F12" s="46"/>
      <c r="G12" s="625"/>
      <c r="H12" s="626" t="s">
        <v>53</v>
      </c>
      <c r="I12" s="627">
        <v>0.66</v>
      </c>
      <c r="J12" s="128">
        <f t="shared" si="1"/>
        <v>0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0</v>
      </c>
      <c r="E13" s="58">
        <f t="shared" ca="1" si="0"/>
        <v>0</v>
      </c>
      <c r="F13" s="46"/>
      <c r="G13" s="625"/>
      <c r="H13" s="626" t="s">
        <v>53</v>
      </c>
      <c r="I13" s="627">
        <v>0.66</v>
      </c>
      <c r="J13" s="128">
        <f t="shared" si="1"/>
        <v>0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0</v>
      </c>
      <c r="E14" s="58">
        <f t="shared" ca="1" si="0"/>
        <v>0</v>
      </c>
      <c r="F14" s="46"/>
      <c r="G14" s="625"/>
      <c r="H14" s="626" t="s">
        <v>53</v>
      </c>
      <c r="I14" s="627">
        <v>0.66</v>
      </c>
      <c r="J14" s="128">
        <f t="shared" si="1"/>
        <v>0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0</v>
      </c>
      <c r="E15" s="58">
        <f t="shared" ca="1" si="0"/>
        <v>0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0</v>
      </c>
      <c r="E16" s="58">
        <f t="shared" ca="1" si="0"/>
        <v>0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0</v>
      </c>
      <c r="E17" s="58">
        <f t="shared" ca="1" si="0"/>
        <v>0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0</v>
      </c>
      <c r="E18" s="58">
        <f t="shared" ca="1" si="0"/>
        <v>0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0</v>
      </c>
      <c r="E19" s="58">
        <f t="shared" ca="1" si="0"/>
        <v>0</v>
      </c>
      <c r="F19" s="46"/>
      <c r="G19" s="625"/>
      <c r="H19" s="626" t="s">
        <v>58</v>
      </c>
      <c r="I19" s="627">
        <v>1.5</v>
      </c>
      <c r="J19" s="128">
        <f>+I19*D19</f>
        <v>0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0</v>
      </c>
      <c r="E20" s="58">
        <f t="shared" ca="1" si="0"/>
        <v>0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0</v>
      </c>
      <c r="E21" s="58">
        <f t="shared" ca="1" si="0"/>
        <v>0</v>
      </c>
      <c r="F21" s="46"/>
      <c r="G21" s="625"/>
      <c r="H21" s="626" t="s">
        <v>284</v>
      </c>
      <c r="I21" s="627">
        <v>1</v>
      </c>
      <c r="J21" s="128">
        <f>+I21*D21</f>
        <v>0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0</v>
      </c>
      <c r="E22" s="58">
        <f t="shared" ca="1" si="0"/>
        <v>0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0</v>
      </c>
      <c r="E23" s="58">
        <f t="shared" ca="1" si="0"/>
        <v>0</v>
      </c>
      <c r="F23" s="46"/>
      <c r="G23" s="625"/>
      <c r="H23" s="626" t="s">
        <v>54</v>
      </c>
      <c r="I23" s="627">
        <v>5</v>
      </c>
      <c r="J23" s="128">
        <f>+I23*D23</f>
        <v>0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0</v>
      </c>
      <c r="E24" s="58">
        <f t="shared" ca="1" si="0"/>
        <v>0</v>
      </c>
      <c r="F24" s="46"/>
      <c r="G24" s="625"/>
      <c r="H24" s="626" t="s">
        <v>53</v>
      </c>
      <c r="I24" s="627">
        <v>1</v>
      </c>
      <c r="J24" s="128">
        <f>+I24*D24</f>
        <v>0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0</v>
      </c>
      <c r="E25" s="58">
        <f t="shared" ca="1" si="0"/>
        <v>0</v>
      </c>
      <c r="F25" s="46"/>
      <c r="G25" s="625"/>
      <c r="H25" s="626" t="s">
        <v>53</v>
      </c>
      <c r="I25" s="627">
        <v>1</v>
      </c>
      <c r="J25" s="128">
        <f t="shared" si="3"/>
        <v>0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0</v>
      </c>
      <c r="E26" s="58">
        <f t="shared" ca="1" si="0"/>
        <v>0</v>
      </c>
      <c r="F26" s="46"/>
      <c r="G26" s="625"/>
      <c r="H26" s="626" t="s">
        <v>53</v>
      </c>
      <c r="I26" s="627">
        <v>1</v>
      </c>
      <c r="J26" s="128">
        <f t="shared" si="3"/>
        <v>0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0</v>
      </c>
      <c r="E27" s="58">
        <f t="shared" ca="1" si="0"/>
        <v>0</v>
      </c>
      <c r="F27" s="46"/>
      <c r="G27" s="625"/>
      <c r="H27" s="626" t="s">
        <v>53</v>
      </c>
      <c r="I27" s="627">
        <v>1</v>
      </c>
      <c r="J27" s="128">
        <f>+I27*D27</f>
        <v>0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0</v>
      </c>
      <c r="E28" s="58">
        <f t="shared" ca="1" si="0"/>
        <v>0</v>
      </c>
      <c r="F28" s="46"/>
      <c r="G28" s="625"/>
      <c r="H28" s="626" t="s">
        <v>53</v>
      </c>
      <c r="I28" s="627">
        <v>1</v>
      </c>
      <c r="J28" s="128">
        <f t="shared" si="3"/>
        <v>0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0</v>
      </c>
      <c r="E29" s="58">
        <f t="shared" ca="1" si="0"/>
        <v>0</v>
      </c>
      <c r="F29" s="46"/>
      <c r="G29" s="625"/>
      <c r="H29" s="626" t="s">
        <v>285</v>
      </c>
      <c r="I29" s="627">
        <v>1</v>
      </c>
      <c r="J29" s="128">
        <f>+I29*D29</f>
        <v>0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0</v>
      </c>
      <c r="E30" s="58">
        <f t="shared" ca="1" si="0"/>
        <v>0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0</v>
      </c>
      <c r="E31" s="58">
        <f t="shared" ca="1" si="0"/>
        <v>0</v>
      </c>
      <c r="F31" s="46"/>
      <c r="G31" s="625"/>
      <c r="H31" s="626" t="s">
        <v>53</v>
      </c>
      <c r="I31" s="627">
        <v>1</v>
      </c>
      <c r="J31" s="128">
        <f>+I31*D31</f>
        <v>0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0</v>
      </c>
      <c r="E32" s="58">
        <f t="shared" ca="1" si="0"/>
        <v>0</v>
      </c>
      <c r="F32" s="46"/>
      <c r="G32" s="625"/>
      <c r="H32" s="626" t="s">
        <v>286</v>
      </c>
      <c r="I32" s="627">
        <v>2</v>
      </c>
      <c r="J32" s="128">
        <f>+I32*$D$32</f>
        <v>0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0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0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0</v>
      </c>
      <c r="E35" s="58">
        <f t="shared" ca="1" si="0"/>
        <v>0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0</v>
      </c>
      <c r="E36" s="58">
        <f t="shared" ca="1" si="0"/>
        <v>0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0</v>
      </c>
      <c r="E37" s="58">
        <f t="shared" ca="1" si="0"/>
        <v>0</v>
      </c>
      <c r="F37" s="46"/>
      <c r="G37" s="625"/>
      <c r="H37" s="626" t="s">
        <v>288</v>
      </c>
      <c r="I37" s="627">
        <v>6</v>
      </c>
      <c r="J37" s="128">
        <f>+I37*D37</f>
        <v>0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0</v>
      </c>
      <c r="E38" s="58">
        <f t="shared" ca="1" si="0"/>
        <v>0</v>
      </c>
      <c r="F38" s="46"/>
      <c r="G38" s="625"/>
      <c r="H38" s="626" t="s">
        <v>289</v>
      </c>
      <c r="I38" s="627">
        <v>1</v>
      </c>
      <c r="J38" s="128">
        <f>+I38*D38</f>
        <v>0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0</v>
      </c>
      <c r="E39" s="58">
        <f t="shared" ca="1" si="0"/>
        <v>0</v>
      </c>
      <c r="F39" s="46"/>
      <c r="G39" s="625"/>
      <c r="H39" s="626" t="s">
        <v>55</v>
      </c>
      <c r="I39" s="627">
        <v>8</v>
      </c>
      <c r="J39" s="128">
        <f t="shared" si="5"/>
        <v>0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0</v>
      </c>
      <c r="E40" s="58">
        <f t="shared" ca="1" si="0"/>
        <v>0</v>
      </c>
      <c r="F40" s="46"/>
      <c r="G40" s="625"/>
      <c r="H40" s="626" t="s">
        <v>58</v>
      </c>
      <c r="I40" s="627">
        <v>4</v>
      </c>
      <c r="J40" s="128">
        <f t="shared" si="5"/>
        <v>0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0</v>
      </c>
      <c r="E41" s="58">
        <f t="shared" ca="1" si="0"/>
        <v>0</v>
      </c>
      <c r="F41" s="46"/>
      <c r="G41" s="625"/>
      <c r="H41" s="626" t="s">
        <v>290</v>
      </c>
      <c r="I41" s="627">
        <v>6</v>
      </c>
      <c r="J41" s="128">
        <f t="shared" si="5"/>
        <v>0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0</v>
      </c>
      <c r="E42" s="58">
        <f t="shared" ca="1" si="0"/>
        <v>0</v>
      </c>
      <c r="F42" s="46"/>
      <c r="G42" s="625"/>
      <c r="H42" s="626" t="s">
        <v>56</v>
      </c>
      <c r="I42" s="627">
        <v>8</v>
      </c>
      <c r="J42" s="128">
        <f>+I42*D42</f>
        <v>0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0</v>
      </c>
      <c r="E43" s="58">
        <f t="shared" ca="1" si="0"/>
        <v>0</v>
      </c>
      <c r="F43" s="46"/>
      <c r="G43" s="625"/>
      <c r="H43" s="626" t="s">
        <v>291</v>
      </c>
      <c r="I43" s="627">
        <v>3</v>
      </c>
      <c r="J43" s="128">
        <f>+I43*D43</f>
        <v>0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0</v>
      </c>
      <c r="E44" s="58">
        <f t="shared" ca="1" si="0"/>
        <v>0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0</v>
      </c>
      <c r="E45" s="58">
        <f t="shared" ca="1" si="0"/>
        <v>0</v>
      </c>
      <c r="F45" s="46"/>
      <c r="G45" s="625"/>
      <c r="H45" s="626" t="s">
        <v>305</v>
      </c>
      <c r="I45" s="627">
        <v>7</v>
      </c>
      <c r="J45" s="128">
        <f>+I45*D45</f>
        <v>0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0</v>
      </c>
      <c r="E47" s="145">
        <f ca="1">SUM(E10:E46)</f>
        <v>0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0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74" t="s">
        <v>44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78" t="s">
        <v>60</v>
      </c>
      <c r="E7" s="778"/>
      <c r="F7" s="163"/>
      <c r="G7" s="778" t="s">
        <v>61</v>
      </c>
      <c r="H7" s="778"/>
      <c r="I7" s="778" t="s">
        <v>292</v>
      </c>
      <c r="J7" s="778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2" t="s">
        <v>45</v>
      </c>
      <c r="E8" s="773"/>
      <c r="F8" s="171"/>
      <c r="G8" s="772" t="s">
        <v>41</v>
      </c>
      <c r="H8" s="773"/>
      <c r="I8" s="772" t="s">
        <v>46</v>
      </c>
      <c r="J8" s="773"/>
      <c r="K8" s="172"/>
      <c r="L8" s="776" t="s">
        <v>47</v>
      </c>
      <c r="M8" s="777"/>
      <c r="N8" s="770" t="s">
        <v>48</v>
      </c>
      <c r="O8" s="771"/>
      <c r="Q8" s="767" t="s">
        <v>49</v>
      </c>
      <c r="R8" s="768"/>
      <c r="S8" s="769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0</v>
      </c>
      <c r="E11" s="56">
        <f>D11*C11</f>
        <v>0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0</v>
      </c>
      <c r="J11" s="195">
        <f t="shared" ref="J11:J34" si="2">+I11*C11</f>
        <v>0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0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0</v>
      </c>
      <c r="E12" s="56">
        <f t="shared" ref="E12:E34" si="5">D12*C12</f>
        <v>0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0</v>
      </c>
      <c r="J12" s="195">
        <f t="shared" si="2"/>
        <v>0</v>
      </c>
      <c r="K12" s="146"/>
      <c r="L12" s="197">
        <f ca="1">SUMIF(DATABASE!$E$3:$E$65,'SIDE ORDER &amp; FOC'!B12,DATABASE!$F$3:$F$49)</f>
        <v>0.34</v>
      </c>
      <c r="M12" s="198">
        <f t="shared" ca="1" si="3"/>
        <v>0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0</v>
      </c>
      <c r="E13" s="56">
        <f t="shared" si="5"/>
        <v>0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0</v>
      </c>
      <c r="J13" s="195">
        <f t="shared" si="2"/>
        <v>0</v>
      </c>
      <c r="K13" s="146"/>
      <c r="L13" s="197">
        <f ca="1">SUMIF(DATABASE!$E$3:$E$65,'SIDE ORDER &amp; FOC'!B13,DATABASE!$F$3:$F$49)</f>
        <v>3.29</v>
      </c>
      <c r="M13" s="198">
        <f t="shared" ca="1" si="3"/>
        <v>0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0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0</v>
      </c>
      <c r="E14" s="56">
        <f t="shared" si="5"/>
        <v>0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0</v>
      </c>
      <c r="J14" s="195">
        <f t="shared" si="2"/>
        <v>0</v>
      </c>
      <c r="K14" s="146"/>
      <c r="L14" s="197">
        <f ca="1">SUMIF(DATABASE!$E$3:$E$65,'SIDE ORDER &amp; FOC'!B14,DATABASE!$F$3:$F$49)</f>
        <v>3.02</v>
      </c>
      <c r="M14" s="198">
        <f t="shared" ca="1" si="3"/>
        <v>0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0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0</v>
      </c>
      <c r="E15" s="642">
        <f t="shared" si="5"/>
        <v>0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0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0</v>
      </c>
      <c r="E16" s="56">
        <f t="shared" si="5"/>
        <v>0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0</v>
      </c>
      <c r="J16" s="195">
        <f t="shared" si="2"/>
        <v>0</v>
      </c>
      <c r="K16" s="146"/>
      <c r="L16" s="197">
        <f ca="1">SUMIF(DATABASE!$E$3:$E$65,'SIDE ORDER &amp; FOC'!B16,DATABASE!$F$3:$F$49)</f>
        <v>3.45</v>
      </c>
      <c r="M16" s="198">
        <f t="shared" ca="1" si="3"/>
        <v>0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0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0</v>
      </c>
      <c r="E17" s="56">
        <f t="shared" si="5"/>
        <v>0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0</v>
      </c>
      <c r="J17" s="195">
        <f t="shared" si="2"/>
        <v>0</v>
      </c>
      <c r="K17" s="146"/>
      <c r="L17" s="197">
        <f ca="1">SUMIF(DATABASE!$E$3:$E$65,'SIDE ORDER &amp; FOC'!B17,DATABASE!$F$3:$F$49)</f>
        <v>3.32</v>
      </c>
      <c r="M17" s="198">
        <f t="shared" ca="1" si="3"/>
        <v>0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0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0</v>
      </c>
      <c r="E18" s="56">
        <f t="shared" si="5"/>
        <v>0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0</v>
      </c>
      <c r="J18" s="195">
        <f t="shared" si="2"/>
        <v>0</v>
      </c>
      <c r="K18" s="146"/>
      <c r="L18" s="197">
        <f ca="1">SUMIF(DATABASE!$E$3:$E$65,'SIDE ORDER &amp; FOC'!B18,DATABASE!$F$3:$F$49)</f>
        <v>3.16</v>
      </c>
      <c r="M18" s="198">
        <f t="shared" ca="1" si="3"/>
        <v>0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0</v>
      </c>
      <c r="E19" s="56">
        <f t="shared" si="5"/>
        <v>0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0</v>
      </c>
      <c r="J19" s="195">
        <f t="shared" si="2"/>
        <v>0</v>
      </c>
      <c r="K19" s="146"/>
      <c r="L19" s="197">
        <f ca="1">SUMIF(DATABASE!$E$3:$E$65,'SIDE ORDER &amp; FOC'!B19,DATABASE!$F$3:$F$49)</f>
        <v>2.41</v>
      </c>
      <c r="M19" s="198">
        <f t="shared" ca="1" si="3"/>
        <v>0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0</v>
      </c>
      <c r="E20" s="642">
        <f t="shared" si="5"/>
        <v>0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0</v>
      </c>
      <c r="E21" s="642">
        <f t="shared" si="5"/>
        <v>0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0</v>
      </c>
      <c r="E22" s="56">
        <f t="shared" si="5"/>
        <v>0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0</v>
      </c>
      <c r="J22" s="195">
        <f t="shared" si="2"/>
        <v>0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0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0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0</v>
      </c>
      <c r="E23" s="642">
        <f t="shared" si="5"/>
        <v>0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0</v>
      </c>
      <c r="E24" s="642">
        <f t="shared" si="5"/>
        <v>0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0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0</v>
      </c>
      <c r="E25" s="56">
        <f t="shared" si="5"/>
        <v>0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0</v>
      </c>
      <c r="J25" s="195">
        <f t="shared" si="2"/>
        <v>0</v>
      </c>
      <c r="K25" s="146"/>
      <c r="L25" s="197">
        <f ca="1">SUMIF(DATABASE!$E$3:$E$65,'SIDE ORDER &amp; FOC'!B25,DATABASE!$F$3:$F$49)</f>
        <v>3.16</v>
      </c>
      <c r="M25" s="198">
        <f t="shared" ca="1" si="3"/>
        <v>0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0</v>
      </c>
      <c r="E26" s="56">
        <f t="shared" si="5"/>
        <v>0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0</v>
      </c>
      <c r="J26" s="195">
        <f t="shared" si="2"/>
        <v>0</v>
      </c>
      <c r="K26" s="146"/>
      <c r="L26" s="197">
        <f ca="1">SUMIF(DATABASE!$E$3:$E$65,'SIDE ORDER &amp; FOC'!B26,DATABASE!$F$3:$F$49)</f>
        <v>2.59</v>
      </c>
      <c r="M26" s="198">
        <f t="shared" ca="1" si="3"/>
        <v>0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0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0</v>
      </c>
      <c r="E27" s="56">
        <f t="shared" si="5"/>
        <v>0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0</v>
      </c>
      <c r="J27" s="195">
        <f t="shared" si="2"/>
        <v>0</v>
      </c>
      <c r="K27" s="146"/>
      <c r="L27" s="197">
        <f ca="1">SUMIF(DATABASE!$E$3:$E$65,'SIDE ORDER &amp; FOC'!B27,DATABASE!$F$3:$F$49)</f>
        <v>4.71</v>
      </c>
      <c r="M27" s="198">
        <f t="shared" ca="1" si="3"/>
        <v>0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0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0</v>
      </c>
      <c r="E28" s="644">
        <f t="shared" si="5"/>
        <v>0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0</v>
      </c>
      <c r="J28" s="195">
        <f t="shared" si="2"/>
        <v>0</v>
      </c>
      <c r="K28" s="146"/>
      <c r="L28" s="197">
        <f ca="1">SUMIF(DATABASE!$E$3:$E$65,'SIDE ORDER &amp; FOC'!B28,DATABASE!$F$3:$F$49)</f>
        <v>4.41</v>
      </c>
      <c r="M28" s="198">
        <f t="shared" ca="1" si="3"/>
        <v>0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0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0</v>
      </c>
      <c r="E29" s="644">
        <f t="shared" si="5"/>
        <v>0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0</v>
      </c>
      <c r="J29" s="195">
        <f t="shared" si="2"/>
        <v>0</v>
      </c>
      <c r="K29" s="146"/>
      <c r="L29" s="197">
        <f ca="1">SUMIF(DATABASE!$E$3:$E$65,'SIDE ORDER &amp; FOC'!B29,DATABASE!$F$3:$F$49)</f>
        <v>4.43</v>
      </c>
      <c r="M29" s="198">
        <f t="shared" ca="1" si="3"/>
        <v>0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0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0</v>
      </c>
      <c r="E30" s="644">
        <f t="shared" si="5"/>
        <v>0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0</v>
      </c>
      <c r="J30" s="195">
        <f t="shared" si="2"/>
        <v>0</v>
      </c>
      <c r="K30" s="146"/>
      <c r="L30" s="197">
        <f ca="1">SUMIF(DATABASE!$E$3:$E$65,'SIDE ORDER &amp; FOC'!B30,DATABASE!$F$3:$F$49)</f>
        <v>4.75</v>
      </c>
      <c r="M30" s="198">
        <f t="shared" ca="1" si="3"/>
        <v>0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0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0</v>
      </c>
      <c r="E31" s="56">
        <f t="shared" si="5"/>
        <v>0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-2</v>
      </c>
      <c r="J31" s="195">
        <f t="shared" si="2"/>
        <v>-25.8</v>
      </c>
      <c r="K31" s="146"/>
      <c r="L31" s="197">
        <f ca="1">SUMIF(DATABASE!$E$3:$E$65,'SIDE ORDER &amp; FOC'!B31,DATABASE!$F$3:$F$49)</f>
        <v>5.98</v>
      </c>
      <c r="M31" s="198">
        <f t="shared" ca="1" si="3"/>
        <v>-11.96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0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0</v>
      </c>
      <c r="E32" s="56">
        <f t="shared" si="5"/>
        <v>0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-1</v>
      </c>
      <c r="J32" s="195">
        <f t="shared" si="2"/>
        <v>-12.9</v>
      </c>
      <c r="K32" s="146"/>
      <c r="L32" s="197">
        <f ca="1">SUMIF(DATABASE!$E$3:$E$65,'SIDE ORDER &amp; FOC'!B32,DATABASE!$F$3:$F$49)</f>
        <v>4.29</v>
      </c>
      <c r="M32" s="198">
        <f t="shared" ca="1" si="3"/>
        <v>-4.29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0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0</v>
      </c>
      <c r="E33" s="56">
        <f t="shared" si="5"/>
        <v>0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0</v>
      </c>
      <c r="J33" s="195">
        <f t="shared" si="2"/>
        <v>0</v>
      </c>
      <c r="K33" s="146"/>
      <c r="L33" s="197">
        <f ca="1">SUMIF(DATABASE!$E$3:$E$65,'SIDE ORDER &amp; FOC'!B33,DATABASE!$F$3:$F$49)</f>
        <v>2.1</v>
      </c>
      <c r="M33" s="198">
        <f t="shared" ca="1" si="3"/>
        <v>0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0</v>
      </c>
      <c r="E34" s="56">
        <f t="shared" si="5"/>
        <v>0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0</v>
      </c>
      <c r="J34" s="195">
        <f t="shared" si="2"/>
        <v>0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0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0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0</v>
      </c>
      <c r="E38" s="56">
        <f t="shared" ref="E38:E49" si="9">D38*C38</f>
        <v>0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0</v>
      </c>
      <c r="J38" s="195">
        <f t="shared" ref="J38:J49" si="12">+I38*C38</f>
        <v>0</v>
      </c>
      <c r="K38" s="146"/>
      <c r="L38" s="197">
        <f ca="1">SUMIF(DATABASE!$E$3:$E$65,'SIDE ORDER &amp; FOC'!B38,DATABASE!$F$3:$F$49)</f>
        <v>1.76</v>
      </c>
      <c r="M38" s="198">
        <f t="shared" ca="1" si="3"/>
        <v>0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0</v>
      </c>
      <c r="E39" s="56">
        <f t="shared" si="9"/>
        <v>0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0</v>
      </c>
      <c r="J39" s="195">
        <f>+I39*C39</f>
        <v>0</v>
      </c>
      <c r="K39" s="146"/>
      <c r="L39" s="197">
        <f ca="1">SUMIF(DATABASE!$E$3:$E$65,'SIDE ORDER &amp; FOC'!B39,DATABASE!$F$3:$F$49)</f>
        <v>2.15</v>
      </c>
      <c r="M39" s="198">
        <f t="shared" ca="1" si="3"/>
        <v>0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0</v>
      </c>
      <c r="E40" s="56">
        <f t="shared" si="9"/>
        <v>0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0</v>
      </c>
      <c r="J40" s="195">
        <f t="shared" si="12"/>
        <v>0</v>
      </c>
      <c r="K40" s="146"/>
      <c r="L40" s="197">
        <f ca="1">SUMIF(DATABASE!$E$3:$E$65,'SIDE ORDER &amp; FOC'!B40,DATABASE!$F$3:$F$49)</f>
        <v>1.56</v>
      </c>
      <c r="M40" s="198">
        <f t="shared" ca="1" si="3"/>
        <v>0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0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0</v>
      </c>
      <c r="E41" s="642">
        <f t="shared" si="9"/>
        <v>0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0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0</v>
      </c>
      <c r="E42" s="56">
        <f t="shared" si="9"/>
        <v>0</v>
      </c>
      <c r="F42" s="90"/>
      <c r="G42" s="196">
        <f>+'DAILY FOC'!BO40</f>
        <v>0</v>
      </c>
      <c r="H42" s="56">
        <f>G42*C42</f>
        <v>0</v>
      </c>
      <c r="I42" s="89">
        <f t="shared" si="11"/>
        <v>0</v>
      </c>
      <c r="J42" s="195">
        <f>+I42*C42</f>
        <v>0</v>
      </c>
      <c r="K42" s="146"/>
      <c r="L42" s="197">
        <f ca="1">SUMIF(DATABASE!$E$3:$E$65,'SIDE ORDER &amp; FOC'!B42,DATABASE!$F$3:$F$49)</f>
        <v>2.67</v>
      </c>
      <c r="M42" s="198">
        <f t="shared" ca="1" si="3"/>
        <v>0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0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0</v>
      </c>
      <c r="E43" s="56">
        <f t="shared" si="9"/>
        <v>0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0</v>
      </c>
      <c r="J43" s="195">
        <f t="shared" si="12"/>
        <v>0</v>
      </c>
      <c r="K43" s="146"/>
      <c r="L43" s="197">
        <f ca="1">SUMIF(DATABASE!$E$3:$E$65,'SIDE ORDER &amp; FOC'!B43,DATABASE!$F$3:$F$49)</f>
        <v>1.24</v>
      </c>
      <c r="M43" s="198">
        <f t="shared" ca="1" si="3"/>
        <v>0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0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0</v>
      </c>
      <c r="E44" s="642">
        <f t="shared" si="9"/>
        <v>0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0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0</v>
      </c>
      <c r="E45" s="56">
        <f t="shared" si="9"/>
        <v>0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0</v>
      </c>
      <c r="J45" s="195">
        <f t="shared" si="12"/>
        <v>0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0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0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0</v>
      </c>
      <c r="E46" s="56">
        <f t="shared" si="9"/>
        <v>0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0</v>
      </c>
      <c r="J46" s="195">
        <f t="shared" si="12"/>
        <v>0</v>
      </c>
      <c r="K46" s="146"/>
      <c r="L46" s="197">
        <f ca="1">SUMIF(DATABASE!$E$3:$E$65,'SIDE ORDER &amp; FOC'!B46,DATABASE!$F$3:$F$49)</f>
        <v>3.97</v>
      </c>
      <c r="M46" s="198">
        <f t="shared" ca="1" si="3"/>
        <v>0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0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0</v>
      </c>
      <c r="E47" s="56">
        <f t="shared" si="9"/>
        <v>0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0</v>
      </c>
      <c r="J47" s="195">
        <f t="shared" si="12"/>
        <v>0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0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0</v>
      </c>
      <c r="E48" s="56">
        <f t="shared" si="9"/>
        <v>0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0</v>
      </c>
      <c r="J48" s="195">
        <f t="shared" si="12"/>
        <v>0</v>
      </c>
      <c r="K48" s="146"/>
      <c r="L48" s="197">
        <f ca="1">SUMIF(DATABASE!$E$3:$E$65,'SIDE ORDER &amp; FOC'!B48,DATABASE!$F$3:$F$49)</f>
        <v>3.61</v>
      </c>
      <c r="M48" s="198">
        <f t="shared" ca="1" si="3"/>
        <v>0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0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0</v>
      </c>
      <c r="E51" s="56">
        <f>D51*C51</f>
        <v>0</v>
      </c>
      <c r="F51" s="90"/>
      <c r="G51" s="196"/>
      <c r="H51" s="56"/>
      <c r="I51" s="89">
        <f>+D51-G51</f>
        <v>0</v>
      </c>
      <c r="J51" s="195">
        <f>+I51*C51</f>
        <v>0</v>
      </c>
      <c r="K51" s="146"/>
      <c r="L51" s="197">
        <f ca="1">SUMIF(DATABASE!$E$3:$E$65,'SIDE ORDER &amp; FOC'!B51,DATABASE!$F$3:$F$49)</f>
        <v>2</v>
      </c>
      <c r="M51" s="198">
        <f ca="1">+L51*I51</f>
        <v>0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0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0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0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0</v>
      </c>
      <c r="E54" s="56">
        <f t="shared" ref="E54:E64" si="16">D54*C54</f>
        <v>0</v>
      </c>
      <c r="F54" s="90"/>
      <c r="G54" s="196"/>
      <c r="H54" s="56"/>
      <c r="I54" s="89">
        <f t="shared" ref="I54:I64" si="17">+D54-G54</f>
        <v>0</v>
      </c>
      <c r="J54" s="195">
        <f t="shared" ref="J54:J64" si="18">+I54*C54</f>
        <v>0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0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0</v>
      </c>
      <c r="E55" s="56">
        <f t="shared" si="16"/>
        <v>0</v>
      </c>
      <c r="F55" s="90"/>
      <c r="G55" s="196"/>
      <c r="H55" s="56"/>
      <c r="I55" s="89">
        <f t="shared" si="17"/>
        <v>0</v>
      </c>
      <c r="J55" s="195">
        <f t="shared" si="18"/>
        <v>0</v>
      </c>
      <c r="K55" s="146"/>
      <c r="L55" s="197">
        <f ca="1">SUMIF(DATABASE!$E$3:$E$65,'SIDE ORDER &amp; FOC'!B55,DATABASE!$F$3:$F$49)</f>
        <v>2.15</v>
      </c>
      <c r="M55" s="198">
        <f t="shared" ca="1" si="19"/>
        <v>0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0</v>
      </c>
      <c r="E56" s="56">
        <f t="shared" si="16"/>
        <v>0</v>
      </c>
      <c r="F56" s="90"/>
      <c r="G56" s="196"/>
      <c r="H56" s="56"/>
      <c r="I56" s="89">
        <f t="shared" si="17"/>
        <v>0</v>
      </c>
      <c r="J56" s="195">
        <f t="shared" si="18"/>
        <v>0</v>
      </c>
      <c r="K56" s="146"/>
      <c r="L56" s="197">
        <f ca="1">SUMIF(DATABASE!$E$3:$E$65,'SIDE ORDER &amp; FOC'!B56,DATABASE!$F$3:$F$49)</f>
        <v>1.56</v>
      </c>
      <c r="M56" s="198">
        <f t="shared" ca="1" si="19"/>
        <v>0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0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0</v>
      </c>
      <c r="E57" s="56">
        <f>D57*C57</f>
        <v>0</v>
      </c>
      <c r="F57" s="90"/>
      <c r="G57" s="196"/>
      <c r="H57" s="56"/>
      <c r="I57" s="89">
        <f>+D57-G57</f>
        <v>0</v>
      </c>
      <c r="J57" s="195">
        <f>+I57*C57</f>
        <v>0</v>
      </c>
      <c r="K57" s="146"/>
      <c r="L57" s="197">
        <f ca="1">SUMIF(DATABASE!$E$3:$E$65,'SIDE ORDER &amp; FOC'!B57,DATABASE!$F$3:$F$49)</f>
        <v>2.5</v>
      </c>
      <c r="M57" s="198">
        <f ca="1">+L57*I57</f>
        <v>0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0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0</v>
      </c>
      <c r="E58" s="56">
        <f t="shared" si="16"/>
        <v>0</v>
      </c>
      <c r="F58" s="90"/>
      <c r="G58" s="196"/>
      <c r="H58" s="56"/>
      <c r="I58" s="89">
        <f t="shared" si="17"/>
        <v>0</v>
      </c>
      <c r="J58" s="195">
        <f t="shared" si="18"/>
        <v>0</v>
      </c>
      <c r="K58" s="146"/>
      <c r="L58" s="197">
        <f ca="1">SUMIF(DATABASE!$E$3:$E$65,'SIDE ORDER &amp; FOC'!B58,DATABASE!$F$3:$F$49)</f>
        <v>2.5</v>
      </c>
      <c r="M58" s="198">
        <f t="shared" ca="1" si="19"/>
        <v>0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0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0</v>
      </c>
      <c r="E59" s="56">
        <f t="shared" si="16"/>
        <v>0</v>
      </c>
      <c r="F59" s="90"/>
      <c r="G59" s="196"/>
      <c r="H59" s="56"/>
      <c r="I59" s="89">
        <f t="shared" si="17"/>
        <v>0</v>
      </c>
      <c r="J59" s="195">
        <f t="shared" si="18"/>
        <v>0</v>
      </c>
      <c r="K59" s="146"/>
      <c r="L59" s="197">
        <f ca="1">SUMIF(DATABASE!$E$3:$E$65,'SIDE ORDER &amp; FOC'!B59,DATABASE!$F$3:$F$49)</f>
        <v>2.67</v>
      </c>
      <c r="M59" s="198">
        <f t="shared" ca="1" si="19"/>
        <v>0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0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0</v>
      </c>
      <c r="E60" s="56">
        <f>D60*C60</f>
        <v>0</v>
      </c>
      <c r="F60" s="90"/>
      <c r="G60" s="196"/>
      <c r="H60" s="56"/>
      <c r="I60" s="89">
        <f>+D60-G60</f>
        <v>0</v>
      </c>
      <c r="J60" s="195">
        <f>+I60*C60</f>
        <v>0</v>
      </c>
      <c r="K60" s="146"/>
      <c r="L60" s="197">
        <f ca="1">SUMIF(DATABASE!$E$3:$E$65,'SIDE ORDER &amp; FOC'!B60,DATABASE!$F$3:$F$49)</f>
        <v>1.24</v>
      </c>
      <c r="M60" s="198">
        <f ca="1">+L60*I60</f>
        <v>0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0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0</v>
      </c>
      <c r="E61" s="56">
        <f t="shared" si="16"/>
        <v>0</v>
      </c>
      <c r="F61" s="90"/>
      <c r="G61" s="196"/>
      <c r="H61" s="56"/>
      <c r="I61" s="89">
        <f t="shared" si="17"/>
        <v>0</v>
      </c>
      <c r="J61" s="195">
        <f t="shared" si="18"/>
        <v>0</v>
      </c>
      <c r="K61" s="146"/>
      <c r="L61" s="197">
        <f ca="1">SUMIF(DATABASE!$E$3:$E$65,'SIDE ORDER &amp; FOC'!B61,DATABASE!$F$3:$F$49)</f>
        <v>1.24</v>
      </c>
      <c r="M61" s="198">
        <f t="shared" ca="1" si="19"/>
        <v>0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0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0</v>
      </c>
      <c r="E62" s="56">
        <f t="shared" si="16"/>
        <v>0</v>
      </c>
      <c r="F62" s="90"/>
      <c r="G62" s="196"/>
      <c r="H62" s="56"/>
      <c r="I62" s="89">
        <f t="shared" si="17"/>
        <v>0</v>
      </c>
      <c r="J62" s="195">
        <f t="shared" si="18"/>
        <v>0</v>
      </c>
      <c r="K62" s="146"/>
      <c r="L62" s="197">
        <f ca="1">SUMIF(DATABASE!$E$3:$E$65,'SIDE ORDER &amp; FOC'!B62,DATABASE!$F$3:$F$49)</f>
        <v>3.97</v>
      </c>
      <c r="M62" s="198">
        <f t="shared" ca="1" si="19"/>
        <v>0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0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0</v>
      </c>
      <c r="E63" s="56">
        <f t="shared" si="16"/>
        <v>0</v>
      </c>
      <c r="F63" s="90"/>
      <c r="G63" s="196"/>
      <c r="H63" s="56"/>
      <c r="I63" s="89">
        <f t="shared" si="17"/>
        <v>0</v>
      </c>
      <c r="J63" s="195">
        <f t="shared" si="18"/>
        <v>0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0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0</v>
      </c>
      <c r="E64" s="56">
        <f t="shared" si="16"/>
        <v>0</v>
      </c>
      <c r="F64" s="90"/>
      <c r="G64" s="196"/>
      <c r="H64" s="56"/>
      <c r="I64" s="89">
        <f t="shared" si="17"/>
        <v>0</v>
      </c>
      <c r="J64" s="195">
        <f t="shared" si="18"/>
        <v>0</v>
      </c>
      <c r="K64" s="146"/>
      <c r="L64" s="197">
        <f ca="1">SUMIF(DATABASE!$E$3:$E$65,'SIDE ORDER &amp; FOC'!B64,DATABASE!$F$3:$F$49)</f>
        <v>3.61</v>
      </c>
      <c r="M64" s="198">
        <f t="shared" ca="1" si="19"/>
        <v>0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0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0</v>
      </c>
      <c r="E71" s="56">
        <f>D71*C71</f>
        <v>0</v>
      </c>
      <c r="F71" s="90"/>
      <c r="G71" s="203"/>
      <c r="H71" s="56"/>
      <c r="I71" s="201">
        <f>+D71-G71</f>
        <v>0</v>
      </c>
      <c r="J71" s="195">
        <f>+I71*C71</f>
        <v>0</v>
      </c>
      <c r="K71" s="146"/>
      <c r="L71" s="197">
        <f ca="1">SUMIF(DATABASE!$E$3:$E$65,'SIDE ORDER &amp; FOC'!B71,DATABASE!$F$3:$F$49)</f>
        <v>4.5999999999999996</v>
      </c>
      <c r="M71" s="198">
        <f ca="1">+L71*I71</f>
        <v>0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0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0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0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0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0</v>
      </c>
      <c r="E75" s="56">
        <f>D75*C75</f>
        <v>0</v>
      </c>
      <c r="F75" s="90"/>
      <c r="G75" s="203"/>
      <c r="H75" s="56"/>
      <c r="I75" s="201">
        <f>+D75-G75</f>
        <v>0</v>
      </c>
      <c r="J75" s="195">
        <f>+I75*C75</f>
        <v>0</v>
      </c>
      <c r="K75" s="146"/>
      <c r="L75" s="197">
        <f ca="1">SUMIF(DATABASE!$E$3:$E$65,'SIDE ORDER &amp; FOC'!B75,DATABASE!$F$3:$F$49)</f>
        <v>4.5999999999999996</v>
      </c>
      <c r="M75" s="198">
        <f ca="1">+L75*I75</f>
        <v>0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0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0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0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</v>
      </c>
    </row>
    <row r="79" spans="1:19" s="117" customFormat="1" ht="33.75" hidden="1" customHeight="1" thickBot="1">
      <c r="A79" s="763" t="s">
        <v>36</v>
      </c>
      <c r="B79" s="764"/>
      <c r="C79" s="765"/>
      <c r="D79" s="73">
        <f>SUM(D11:D78)</f>
        <v>0</v>
      </c>
      <c r="E79" s="74">
        <f>SUM(E11:E78)</f>
        <v>0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-2</v>
      </c>
      <c r="J79" s="74">
        <f>SUM(J11:J78)</f>
        <v>-32.800000000000004</v>
      </c>
      <c r="K79" s="208"/>
      <c r="L79" s="209"/>
      <c r="M79" s="210">
        <f ca="1">SUM(M11:M78)</f>
        <v>-14.25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61"/>
      <c r="E85" s="761"/>
      <c r="F85" s="223"/>
      <c r="G85" s="761"/>
      <c r="H85" s="761"/>
      <c r="I85" s="761"/>
      <c r="J85" s="761"/>
      <c r="K85" s="582"/>
      <c r="L85" s="762"/>
      <c r="M85" s="762"/>
      <c r="N85" s="762"/>
      <c r="O85" s="762"/>
      <c r="Q85" s="766"/>
      <c r="R85" s="766"/>
      <c r="S85" s="766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59"/>
      <c r="B123" s="759"/>
      <c r="C123" s="759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60"/>
      <c r="K127" s="760"/>
      <c r="L127" s="760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60"/>
      <c r="K128" s="760"/>
      <c r="L128" s="760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0</v>
      </c>
    </row>
  </sheetData>
  <autoFilter ref="Q1:S159">
    <filterColumn colId="0">
      <filters>
        <filter val="CHICKEN CHOP (MARINATED)"/>
      </filters>
    </filterColumn>
  </autoFilter>
  <mergeCells count="20">
    <mergeCell ref="A1:M1"/>
    <mergeCell ref="L8:M8"/>
    <mergeCell ref="D7:E7"/>
    <mergeCell ref="G7:H7"/>
    <mergeCell ref="I7:J7"/>
    <mergeCell ref="A79:C79"/>
    <mergeCell ref="Q85:S85"/>
    <mergeCell ref="N85:O85"/>
    <mergeCell ref="Q8:S8"/>
    <mergeCell ref="N8:O8"/>
    <mergeCell ref="D8:E8"/>
    <mergeCell ref="G8:H8"/>
    <mergeCell ref="I8:J8"/>
    <mergeCell ref="A123:C123"/>
    <mergeCell ref="J127:L127"/>
    <mergeCell ref="J128:L128"/>
    <mergeCell ref="D85:E85"/>
    <mergeCell ref="G85:H85"/>
    <mergeCell ref="I85:J85"/>
    <mergeCell ref="L85:M85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0</v>
      </c>
      <c r="E12" s="421">
        <f>+D12</f>
        <v>0</v>
      </c>
      <c r="F12" s="422"/>
      <c r="G12" s="135" t="s">
        <v>570</v>
      </c>
      <c r="H12" s="138">
        <v>55</v>
      </c>
      <c r="I12" s="139">
        <f t="shared" ref="I12:I25" si="0">+H12*E12</f>
        <v>0</v>
      </c>
      <c r="J12" s="58">
        <f t="shared" ref="J12:J25" si="1">+I12*C12</f>
        <v>0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0</v>
      </c>
      <c r="E13" s="421">
        <f t="shared" ref="E13:E25" si="2">+D13</f>
        <v>0</v>
      </c>
      <c r="F13" s="422"/>
      <c r="G13" s="135" t="s">
        <v>573</v>
      </c>
      <c r="H13" s="138">
        <v>140</v>
      </c>
      <c r="I13" s="139">
        <f t="shared" si="0"/>
        <v>0</v>
      </c>
      <c r="J13" s="58">
        <f t="shared" si="1"/>
        <v>0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0</v>
      </c>
      <c r="E14" s="421">
        <f t="shared" si="2"/>
        <v>0</v>
      </c>
      <c r="F14" s="422"/>
      <c r="G14" s="135" t="s">
        <v>64</v>
      </c>
      <c r="H14" s="138">
        <v>80</v>
      </c>
      <c r="I14" s="139">
        <f t="shared" si="0"/>
        <v>0</v>
      </c>
      <c r="J14" s="58">
        <f t="shared" si="1"/>
        <v>0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0</v>
      </c>
      <c r="E15" s="421">
        <f t="shared" si="2"/>
        <v>0</v>
      </c>
      <c r="F15" s="422"/>
      <c r="G15" s="424" t="s">
        <v>564</v>
      </c>
      <c r="H15" s="138">
        <v>65</v>
      </c>
      <c r="I15" s="139">
        <f t="shared" si="0"/>
        <v>0</v>
      </c>
      <c r="J15" s="58">
        <f t="shared" si="1"/>
        <v>0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0</v>
      </c>
      <c r="E16" s="421">
        <f t="shared" si="2"/>
        <v>0</v>
      </c>
      <c r="F16" s="422"/>
      <c r="G16" s="135" t="s">
        <v>574</v>
      </c>
      <c r="H16" s="138">
        <v>20</v>
      </c>
      <c r="I16" s="139">
        <f t="shared" si="0"/>
        <v>0</v>
      </c>
      <c r="J16" s="58">
        <f t="shared" si="1"/>
        <v>0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0</v>
      </c>
      <c r="E18" s="421">
        <f t="shared" si="2"/>
        <v>0</v>
      </c>
      <c r="F18" s="422"/>
      <c r="G18" s="135" t="s">
        <v>577</v>
      </c>
      <c r="H18" s="138">
        <v>70</v>
      </c>
      <c r="I18" s="139">
        <f t="shared" si="0"/>
        <v>0</v>
      </c>
      <c r="J18" s="58">
        <f t="shared" si="1"/>
        <v>0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0</v>
      </c>
      <c r="E19" s="421">
        <f t="shared" si="2"/>
        <v>0</v>
      </c>
      <c r="F19" s="422"/>
      <c r="G19" s="135" t="s">
        <v>561</v>
      </c>
      <c r="H19" s="138">
        <v>70</v>
      </c>
      <c r="I19" s="139">
        <f t="shared" si="0"/>
        <v>0</v>
      </c>
      <c r="J19" s="58">
        <f t="shared" si="1"/>
        <v>0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0</v>
      </c>
      <c r="E20" s="421">
        <f t="shared" si="2"/>
        <v>0</v>
      </c>
      <c r="F20" s="422"/>
      <c r="G20" s="135" t="s">
        <v>63</v>
      </c>
      <c r="H20" s="138">
        <v>80</v>
      </c>
      <c r="I20" s="139">
        <f t="shared" si="0"/>
        <v>0</v>
      </c>
      <c r="J20" s="58">
        <f t="shared" si="1"/>
        <v>0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0</v>
      </c>
      <c r="E21" s="421">
        <f t="shared" si="2"/>
        <v>0</v>
      </c>
      <c r="F21" s="422"/>
      <c r="G21" s="135" t="s">
        <v>567</v>
      </c>
      <c r="H21" s="138">
        <v>110</v>
      </c>
      <c r="I21" s="139">
        <f t="shared" si="0"/>
        <v>0</v>
      </c>
      <c r="J21" s="58">
        <f t="shared" si="1"/>
        <v>0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0</v>
      </c>
      <c r="E22" s="421">
        <f t="shared" si="2"/>
        <v>0</v>
      </c>
      <c r="F22" s="422"/>
      <c r="G22" s="135" t="s">
        <v>560</v>
      </c>
      <c r="H22" s="138">
        <v>65</v>
      </c>
      <c r="I22" s="139">
        <f t="shared" si="0"/>
        <v>0</v>
      </c>
      <c r="J22" s="58">
        <f t="shared" si="1"/>
        <v>0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0</v>
      </c>
      <c r="E23" s="421">
        <f t="shared" si="2"/>
        <v>0</v>
      </c>
      <c r="G23" s="135" t="s">
        <v>578</v>
      </c>
      <c r="H23" s="138">
        <v>20</v>
      </c>
      <c r="I23" s="139">
        <f t="shared" si="0"/>
        <v>0</v>
      </c>
      <c r="J23" s="58">
        <f t="shared" si="1"/>
        <v>0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0</v>
      </c>
      <c r="E24" s="421">
        <f t="shared" si="2"/>
        <v>0</v>
      </c>
      <c r="G24" s="135" t="s">
        <v>572</v>
      </c>
      <c r="H24" s="138">
        <v>28</v>
      </c>
      <c r="I24" s="139">
        <f t="shared" si="0"/>
        <v>0</v>
      </c>
      <c r="J24" s="58">
        <f t="shared" si="1"/>
        <v>0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0</v>
      </c>
      <c r="E25" s="421">
        <f t="shared" si="2"/>
        <v>0</v>
      </c>
      <c r="F25" s="433"/>
      <c r="G25" s="434" t="s">
        <v>579</v>
      </c>
      <c r="H25" s="435">
        <v>70</v>
      </c>
      <c r="I25" s="139">
        <f t="shared" si="0"/>
        <v>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0</v>
      </c>
      <c r="E28" s="421">
        <f>+D28</f>
        <v>0</v>
      </c>
      <c r="F28" s="422"/>
      <c r="G28" s="424" t="s">
        <v>560</v>
      </c>
      <c r="H28" s="138">
        <v>75</v>
      </c>
      <c r="I28" s="139">
        <f>+H28*E28</f>
        <v>0</v>
      </c>
      <c r="J28" s="58">
        <f t="shared" ref="J28:J60" si="4">+I28*C28</f>
        <v>0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0</v>
      </c>
      <c r="E29" s="421">
        <f t="shared" ref="E29:E92" si="5">+D29</f>
        <v>0</v>
      </c>
      <c r="F29" s="422"/>
      <c r="G29" s="425" t="s">
        <v>561</v>
      </c>
      <c r="H29" s="138">
        <v>80</v>
      </c>
      <c r="I29" s="139">
        <f t="shared" ref="I29:I62" si="6">+H29*E29</f>
        <v>0</v>
      </c>
      <c r="J29" s="58">
        <f t="shared" si="4"/>
        <v>0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0</v>
      </c>
      <c r="E30" s="421">
        <f t="shared" si="5"/>
        <v>0</v>
      </c>
      <c r="F30" s="422"/>
      <c r="G30" s="424" t="s">
        <v>562</v>
      </c>
      <c r="H30" s="138">
        <v>180</v>
      </c>
      <c r="I30" s="139">
        <f t="shared" si="6"/>
        <v>0</v>
      </c>
      <c r="J30" s="58">
        <f t="shared" si="4"/>
        <v>0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0</v>
      </c>
      <c r="E31" s="421">
        <f t="shared" si="5"/>
        <v>0</v>
      </c>
      <c r="F31" s="422"/>
      <c r="G31" s="425" t="s">
        <v>563</v>
      </c>
      <c r="H31" s="138">
        <v>200</v>
      </c>
      <c r="I31" s="139">
        <f t="shared" si="6"/>
        <v>0</v>
      </c>
      <c r="J31" s="58">
        <f t="shared" si="4"/>
        <v>0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0</v>
      </c>
      <c r="E32" s="421">
        <f t="shared" si="5"/>
        <v>0</v>
      </c>
      <c r="F32" s="422"/>
      <c r="G32" s="424" t="s">
        <v>564</v>
      </c>
      <c r="H32" s="138">
        <v>75</v>
      </c>
      <c r="I32" s="139">
        <f t="shared" si="6"/>
        <v>0</v>
      </c>
      <c r="J32" s="58">
        <f t="shared" si="4"/>
        <v>0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0</v>
      </c>
      <c r="E33" s="421">
        <f t="shared" si="5"/>
        <v>0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0</v>
      </c>
      <c r="E34" s="421">
        <f t="shared" si="5"/>
        <v>0</v>
      </c>
      <c r="F34" s="422"/>
      <c r="G34" s="424" t="s">
        <v>565</v>
      </c>
      <c r="H34" s="138">
        <v>30</v>
      </c>
      <c r="I34" s="139">
        <f t="shared" si="6"/>
        <v>0</v>
      </c>
      <c r="J34" s="58">
        <f t="shared" si="4"/>
        <v>0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0</v>
      </c>
      <c r="E35" s="421">
        <f t="shared" si="5"/>
        <v>0</v>
      </c>
      <c r="F35" s="422"/>
      <c r="G35" s="424" t="s">
        <v>565</v>
      </c>
      <c r="H35" s="138">
        <v>30</v>
      </c>
      <c r="I35" s="139">
        <f t="shared" si="6"/>
        <v>0</v>
      </c>
      <c r="J35" s="58">
        <f t="shared" si="4"/>
        <v>0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0</v>
      </c>
      <c r="E36" s="421">
        <f t="shared" si="5"/>
        <v>0</v>
      </c>
      <c r="F36" s="422"/>
      <c r="G36" s="135" t="s">
        <v>566</v>
      </c>
      <c r="H36" s="138">
        <v>70</v>
      </c>
      <c r="I36" s="139">
        <f t="shared" si="6"/>
        <v>0</v>
      </c>
      <c r="J36" s="58">
        <f t="shared" si="4"/>
        <v>0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0</v>
      </c>
      <c r="E37" s="421">
        <f t="shared" si="5"/>
        <v>0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0</v>
      </c>
      <c r="E38" s="421">
        <f t="shared" si="5"/>
        <v>0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0</v>
      </c>
      <c r="E39" s="421">
        <f t="shared" si="5"/>
        <v>0</v>
      </c>
      <c r="F39" s="422"/>
      <c r="G39" s="135" t="s">
        <v>567</v>
      </c>
      <c r="H39" s="138">
        <v>110</v>
      </c>
      <c r="I39" s="139">
        <f t="shared" si="6"/>
        <v>0</v>
      </c>
      <c r="J39" s="58">
        <f t="shared" si="4"/>
        <v>0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0</v>
      </c>
      <c r="E40" s="421">
        <f t="shared" si="5"/>
        <v>0</v>
      </c>
      <c r="F40" s="422"/>
      <c r="G40" s="424" t="s">
        <v>565</v>
      </c>
      <c r="H40" s="138">
        <v>30</v>
      </c>
      <c r="I40" s="139">
        <f t="shared" si="6"/>
        <v>0</v>
      </c>
      <c r="J40" s="58">
        <f t="shared" si="4"/>
        <v>0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0</v>
      </c>
      <c r="E41" s="421">
        <f t="shared" si="5"/>
        <v>0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0</v>
      </c>
      <c r="E42" s="421">
        <f>+D42</f>
        <v>0</v>
      </c>
      <c r="F42" s="422"/>
      <c r="G42" s="135" t="s">
        <v>568</v>
      </c>
      <c r="H42" s="138">
        <v>25</v>
      </c>
      <c r="I42" s="139">
        <f t="shared" si="6"/>
        <v>0</v>
      </c>
      <c r="J42" s="58">
        <f t="shared" si="4"/>
        <v>0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0</v>
      </c>
      <c r="E43" s="421">
        <f t="shared" si="5"/>
        <v>0</v>
      </c>
      <c r="F43" s="422"/>
      <c r="G43" s="135" t="s">
        <v>64</v>
      </c>
      <c r="H43" s="138">
        <v>90</v>
      </c>
      <c r="I43" s="139">
        <f t="shared" si="6"/>
        <v>0</v>
      </c>
      <c r="J43" s="58">
        <f t="shared" si="4"/>
        <v>0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0</v>
      </c>
      <c r="E44" s="421">
        <f t="shared" si="5"/>
        <v>0</v>
      </c>
      <c r="F44" s="422"/>
      <c r="G44" s="135" t="s">
        <v>569</v>
      </c>
      <c r="H44" s="138">
        <v>90</v>
      </c>
      <c r="I44" s="139">
        <f t="shared" si="6"/>
        <v>0</v>
      </c>
      <c r="J44" s="58">
        <f t="shared" si="4"/>
        <v>0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0</v>
      </c>
      <c r="E45" s="421">
        <f t="shared" si="5"/>
        <v>0</v>
      </c>
      <c r="F45" s="422"/>
      <c r="G45" s="135" t="s">
        <v>63</v>
      </c>
      <c r="H45" s="138">
        <v>90</v>
      </c>
      <c r="I45" s="139">
        <f t="shared" si="6"/>
        <v>0</v>
      </c>
      <c r="J45" s="58">
        <f t="shared" si="4"/>
        <v>0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0</v>
      </c>
      <c r="E46" s="421">
        <f t="shared" si="5"/>
        <v>0</v>
      </c>
      <c r="F46" s="422"/>
      <c r="G46" s="135" t="s">
        <v>570</v>
      </c>
      <c r="H46" s="138">
        <v>30</v>
      </c>
      <c r="I46" s="139">
        <f t="shared" si="6"/>
        <v>0</v>
      </c>
      <c r="J46" s="58">
        <f t="shared" si="4"/>
        <v>0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0</v>
      </c>
      <c r="E48" s="421">
        <f t="shared" si="5"/>
        <v>0</v>
      </c>
      <c r="F48" s="422"/>
      <c r="G48" s="135" t="s">
        <v>572</v>
      </c>
      <c r="H48" s="138">
        <v>30</v>
      </c>
      <c r="I48" s="139">
        <f t="shared" si="6"/>
        <v>0</v>
      </c>
      <c r="J48" s="58">
        <f t="shared" si="4"/>
        <v>0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0</v>
      </c>
      <c r="E49" s="421">
        <f t="shared" si="5"/>
        <v>0</v>
      </c>
      <c r="F49" s="422"/>
      <c r="G49" s="135" t="s">
        <v>573</v>
      </c>
      <c r="H49" s="138">
        <v>150</v>
      </c>
      <c r="I49" s="139">
        <f t="shared" si="6"/>
        <v>0</v>
      </c>
      <c r="J49" s="58">
        <f t="shared" si="4"/>
        <v>0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0</v>
      </c>
      <c r="E50" s="421">
        <f t="shared" si="5"/>
        <v>0</v>
      </c>
      <c r="F50" s="422"/>
      <c r="G50" s="135" t="s">
        <v>570</v>
      </c>
      <c r="H50" s="138">
        <v>65</v>
      </c>
      <c r="I50" s="139">
        <f t="shared" si="6"/>
        <v>0</v>
      </c>
      <c r="J50" s="58">
        <f t="shared" si="4"/>
        <v>0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0</v>
      </c>
      <c r="E51" s="421">
        <f t="shared" si="5"/>
        <v>0</v>
      </c>
      <c r="F51" s="422"/>
      <c r="G51" s="135" t="s">
        <v>560</v>
      </c>
      <c r="H51" s="138">
        <v>38</v>
      </c>
      <c r="I51" s="139">
        <f t="shared" si="6"/>
        <v>0</v>
      </c>
      <c r="J51" s="58">
        <f t="shared" si="4"/>
        <v>0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0</v>
      </c>
      <c r="E52" s="421">
        <f t="shared" si="5"/>
        <v>0</v>
      </c>
      <c r="F52" s="422"/>
      <c r="G52" s="135" t="s">
        <v>574</v>
      </c>
      <c r="H52" s="138">
        <v>30</v>
      </c>
      <c r="I52" s="139">
        <f t="shared" si="6"/>
        <v>0</v>
      </c>
      <c r="J52" s="58">
        <f t="shared" si="4"/>
        <v>0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0</v>
      </c>
      <c r="E53" s="421">
        <f t="shared" si="5"/>
        <v>0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0</v>
      </c>
      <c r="E54" s="421">
        <f t="shared" si="5"/>
        <v>0</v>
      </c>
      <c r="F54" s="422"/>
      <c r="G54" s="135" t="s">
        <v>574</v>
      </c>
      <c r="H54" s="138">
        <v>30</v>
      </c>
      <c r="I54" s="139">
        <f t="shared" si="6"/>
        <v>0</v>
      </c>
      <c r="J54" s="58">
        <f t="shared" si="4"/>
        <v>0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0</v>
      </c>
      <c r="E55" s="421">
        <f t="shared" si="5"/>
        <v>0</v>
      </c>
      <c r="F55" s="422"/>
      <c r="G55" s="135" t="s">
        <v>572</v>
      </c>
      <c r="H55" s="138">
        <v>38</v>
      </c>
      <c r="I55" s="139">
        <f t="shared" si="6"/>
        <v>0</v>
      </c>
      <c r="J55" s="58">
        <f t="shared" si="4"/>
        <v>0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0</v>
      </c>
      <c r="E56" s="421">
        <f>+D56</f>
        <v>0</v>
      </c>
      <c r="F56" s="422"/>
      <c r="G56" s="135" t="s">
        <v>572</v>
      </c>
      <c r="H56" s="138">
        <v>30</v>
      </c>
      <c r="I56" s="139">
        <f t="shared" si="6"/>
        <v>0</v>
      </c>
      <c r="J56" s="58">
        <f t="shared" si="4"/>
        <v>0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0</v>
      </c>
      <c r="E57" s="421">
        <f t="shared" si="5"/>
        <v>0</v>
      </c>
      <c r="F57" s="422"/>
      <c r="G57" s="135" t="s">
        <v>574</v>
      </c>
      <c r="H57" s="138">
        <v>30</v>
      </c>
      <c r="I57" s="139">
        <f t="shared" si="6"/>
        <v>0</v>
      </c>
      <c r="J57" s="58">
        <f t="shared" si="4"/>
        <v>0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0</v>
      </c>
      <c r="E58" s="421">
        <f t="shared" si="5"/>
        <v>0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0</v>
      </c>
      <c r="E59" s="421">
        <f t="shared" si="5"/>
        <v>0</v>
      </c>
      <c r="F59" s="422"/>
      <c r="G59" s="135" t="s">
        <v>574</v>
      </c>
      <c r="H59" s="138">
        <v>30</v>
      </c>
      <c r="I59" s="139">
        <f t="shared" si="6"/>
        <v>0</v>
      </c>
      <c r="J59" s="58">
        <f t="shared" si="4"/>
        <v>0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0</v>
      </c>
      <c r="E60" s="421">
        <f t="shared" si="5"/>
        <v>0</v>
      </c>
      <c r="F60" s="422"/>
      <c r="G60" s="135" t="s">
        <v>560</v>
      </c>
      <c r="H60" s="138">
        <v>38</v>
      </c>
      <c r="I60" s="139">
        <f t="shared" si="6"/>
        <v>0</v>
      </c>
      <c r="J60" s="58">
        <f t="shared" si="4"/>
        <v>0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0</v>
      </c>
      <c r="E61" s="421">
        <f t="shared" si="5"/>
        <v>0</v>
      </c>
      <c r="F61" s="422"/>
      <c r="G61" s="135" t="s">
        <v>565</v>
      </c>
      <c r="H61" s="138">
        <v>30</v>
      </c>
      <c r="I61" s="139">
        <f t="shared" si="6"/>
        <v>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0</v>
      </c>
      <c r="E62" s="421">
        <f t="shared" si="5"/>
        <v>0</v>
      </c>
      <c r="F62" s="422"/>
      <c r="G62" s="135" t="s">
        <v>560</v>
      </c>
      <c r="H62" s="138">
        <v>38</v>
      </c>
      <c r="I62" s="139">
        <f t="shared" si="6"/>
        <v>0</v>
      </c>
      <c r="J62" s="58">
        <f>+I62*C62</f>
        <v>0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0</v>
      </c>
      <c r="E65" s="421">
        <f t="shared" si="5"/>
        <v>0</v>
      </c>
      <c r="F65" s="422"/>
      <c r="G65" s="424" t="s">
        <v>560</v>
      </c>
      <c r="H65" s="138">
        <v>75</v>
      </c>
      <c r="I65" s="139">
        <f>+H65*E65</f>
        <v>0</v>
      </c>
      <c r="J65" s="58">
        <f t="shared" ref="J65:J97" si="8">+I65*C65</f>
        <v>0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0</v>
      </c>
      <c r="E66" s="421">
        <f t="shared" si="5"/>
        <v>0</v>
      </c>
      <c r="F66" s="422"/>
      <c r="G66" s="425" t="s">
        <v>561</v>
      </c>
      <c r="H66" s="138">
        <v>80</v>
      </c>
      <c r="I66" s="139">
        <f t="shared" ref="I66:I99" si="9">+H66*E66</f>
        <v>0</v>
      </c>
      <c r="J66" s="58">
        <f t="shared" si="8"/>
        <v>0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0</v>
      </c>
      <c r="E67" s="421">
        <f t="shared" si="5"/>
        <v>0</v>
      </c>
      <c r="F67" s="422"/>
      <c r="G67" s="424" t="s">
        <v>562</v>
      </c>
      <c r="H67" s="138">
        <v>180</v>
      </c>
      <c r="I67" s="139">
        <f t="shared" si="9"/>
        <v>0</v>
      </c>
      <c r="J67" s="58">
        <f t="shared" si="8"/>
        <v>0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0</v>
      </c>
      <c r="E68" s="421">
        <f t="shared" si="5"/>
        <v>0</v>
      </c>
      <c r="F68" s="422"/>
      <c r="G68" s="425" t="s">
        <v>563</v>
      </c>
      <c r="H68" s="138">
        <v>200</v>
      </c>
      <c r="I68" s="139">
        <f t="shared" si="9"/>
        <v>0</v>
      </c>
      <c r="J68" s="58">
        <f t="shared" si="8"/>
        <v>0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0</v>
      </c>
      <c r="E69" s="421">
        <f t="shared" si="5"/>
        <v>0</v>
      </c>
      <c r="F69" s="422"/>
      <c r="G69" s="424" t="s">
        <v>564</v>
      </c>
      <c r="H69" s="138">
        <v>75</v>
      </c>
      <c r="I69" s="139">
        <f t="shared" si="9"/>
        <v>0</v>
      </c>
      <c r="J69" s="58">
        <f t="shared" si="8"/>
        <v>0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0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0</v>
      </c>
      <c r="E71" s="421">
        <f t="shared" si="5"/>
        <v>0</v>
      </c>
      <c r="F71" s="422"/>
      <c r="G71" s="424" t="s">
        <v>565</v>
      </c>
      <c r="H71" s="138">
        <v>30</v>
      </c>
      <c r="I71" s="139">
        <f t="shared" si="9"/>
        <v>0</v>
      </c>
      <c r="J71" s="58">
        <f t="shared" si="8"/>
        <v>0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0</v>
      </c>
      <c r="E72" s="421">
        <f t="shared" si="5"/>
        <v>0</v>
      </c>
      <c r="F72" s="422"/>
      <c r="G72" s="424" t="s">
        <v>565</v>
      </c>
      <c r="H72" s="138">
        <v>30</v>
      </c>
      <c r="I72" s="139">
        <f t="shared" si="9"/>
        <v>0</v>
      </c>
      <c r="J72" s="58">
        <f t="shared" si="8"/>
        <v>0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0</v>
      </c>
      <c r="E73" s="421">
        <f t="shared" si="5"/>
        <v>0</v>
      </c>
      <c r="F73" s="422"/>
      <c r="G73" s="135" t="s">
        <v>566</v>
      </c>
      <c r="H73" s="138">
        <v>70</v>
      </c>
      <c r="I73" s="139">
        <f t="shared" si="9"/>
        <v>0</v>
      </c>
      <c r="J73" s="58">
        <f t="shared" si="8"/>
        <v>0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0</v>
      </c>
      <c r="E74" s="421">
        <f t="shared" si="5"/>
        <v>0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0</v>
      </c>
      <c r="E75" s="421">
        <f t="shared" si="5"/>
        <v>0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0</v>
      </c>
      <c r="E76" s="421">
        <f t="shared" si="5"/>
        <v>0</v>
      </c>
      <c r="F76" s="422"/>
      <c r="G76" s="135" t="s">
        <v>567</v>
      </c>
      <c r="H76" s="138">
        <v>110</v>
      </c>
      <c r="I76" s="139">
        <f t="shared" si="9"/>
        <v>0</v>
      </c>
      <c r="J76" s="58">
        <f t="shared" si="8"/>
        <v>0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0</v>
      </c>
      <c r="E77" s="421">
        <f t="shared" si="5"/>
        <v>0</v>
      </c>
      <c r="F77" s="422"/>
      <c r="G77" s="424" t="s">
        <v>565</v>
      </c>
      <c r="H77" s="138">
        <v>30</v>
      </c>
      <c r="I77" s="139">
        <f t="shared" si="9"/>
        <v>0</v>
      </c>
      <c r="J77" s="58">
        <f t="shared" si="8"/>
        <v>0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0</v>
      </c>
      <c r="E78" s="421">
        <f t="shared" si="5"/>
        <v>0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0</v>
      </c>
      <c r="E79" s="421">
        <f t="shared" si="5"/>
        <v>0</v>
      </c>
      <c r="F79" s="422"/>
      <c r="G79" s="135" t="s">
        <v>568</v>
      </c>
      <c r="H79" s="138">
        <v>25</v>
      </c>
      <c r="I79" s="139">
        <f t="shared" si="9"/>
        <v>0</v>
      </c>
      <c r="J79" s="58">
        <f t="shared" si="8"/>
        <v>0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0</v>
      </c>
      <c r="E80" s="421">
        <f t="shared" si="5"/>
        <v>0</v>
      </c>
      <c r="F80" s="422"/>
      <c r="G80" s="135" t="s">
        <v>64</v>
      </c>
      <c r="H80" s="138">
        <v>90</v>
      </c>
      <c r="I80" s="139">
        <f t="shared" si="9"/>
        <v>0</v>
      </c>
      <c r="J80" s="58">
        <f t="shared" si="8"/>
        <v>0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0</v>
      </c>
      <c r="E81" s="421">
        <f t="shared" si="5"/>
        <v>0</v>
      </c>
      <c r="F81" s="422"/>
      <c r="G81" s="135" t="s">
        <v>569</v>
      </c>
      <c r="H81" s="138">
        <v>90</v>
      </c>
      <c r="I81" s="139">
        <f t="shared" si="9"/>
        <v>0</v>
      </c>
      <c r="J81" s="58">
        <f t="shared" si="8"/>
        <v>0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0</v>
      </c>
      <c r="E82" s="421">
        <f t="shared" si="5"/>
        <v>0</v>
      </c>
      <c r="F82" s="422"/>
      <c r="G82" s="135" t="s">
        <v>63</v>
      </c>
      <c r="H82" s="138">
        <v>90</v>
      </c>
      <c r="I82" s="139">
        <f t="shared" si="9"/>
        <v>0</v>
      </c>
      <c r="J82" s="58">
        <f t="shared" si="8"/>
        <v>0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0</v>
      </c>
      <c r="E83" s="421">
        <f t="shared" si="5"/>
        <v>0</v>
      </c>
      <c r="F83" s="422"/>
      <c r="G83" s="135" t="s">
        <v>570</v>
      </c>
      <c r="H83" s="138">
        <v>30</v>
      </c>
      <c r="I83" s="139">
        <f t="shared" si="9"/>
        <v>0</v>
      </c>
      <c r="J83" s="58">
        <f t="shared" si="8"/>
        <v>0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0</v>
      </c>
      <c r="E85" s="421">
        <f t="shared" si="5"/>
        <v>0</v>
      </c>
      <c r="F85" s="422"/>
      <c r="G85" s="135" t="s">
        <v>572</v>
      </c>
      <c r="H85" s="138">
        <v>30</v>
      </c>
      <c r="I85" s="139">
        <f t="shared" si="9"/>
        <v>0</v>
      </c>
      <c r="J85" s="58">
        <f t="shared" si="8"/>
        <v>0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0</v>
      </c>
      <c r="E86" s="421">
        <f t="shared" si="5"/>
        <v>0</v>
      </c>
      <c r="F86" s="422"/>
      <c r="G86" s="135" t="s">
        <v>573</v>
      </c>
      <c r="H86" s="138">
        <v>150</v>
      </c>
      <c r="I86" s="139">
        <f t="shared" si="9"/>
        <v>0</v>
      </c>
      <c r="J86" s="58">
        <f t="shared" si="8"/>
        <v>0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0</v>
      </c>
      <c r="E87" s="421">
        <f t="shared" si="5"/>
        <v>0</v>
      </c>
      <c r="F87" s="422"/>
      <c r="G87" s="135" t="s">
        <v>570</v>
      </c>
      <c r="H87" s="138">
        <v>65</v>
      </c>
      <c r="I87" s="139">
        <f t="shared" si="9"/>
        <v>0</v>
      </c>
      <c r="J87" s="58">
        <f t="shared" si="8"/>
        <v>0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0</v>
      </c>
      <c r="E89" s="421">
        <f t="shared" si="5"/>
        <v>0</v>
      </c>
      <c r="F89" s="422"/>
      <c r="G89" s="135" t="s">
        <v>574</v>
      </c>
      <c r="H89" s="138">
        <v>30</v>
      </c>
      <c r="I89" s="139">
        <f t="shared" si="9"/>
        <v>0</v>
      </c>
      <c r="J89" s="58">
        <f t="shared" si="8"/>
        <v>0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0</v>
      </c>
      <c r="E90" s="421">
        <f t="shared" si="5"/>
        <v>0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0</v>
      </c>
      <c r="E91" s="421">
        <f t="shared" si="5"/>
        <v>0</v>
      </c>
      <c r="F91" s="422"/>
      <c r="G91" s="135" t="s">
        <v>574</v>
      </c>
      <c r="H91" s="138">
        <v>30</v>
      </c>
      <c r="I91" s="139">
        <f t="shared" si="9"/>
        <v>0</v>
      </c>
      <c r="J91" s="58">
        <f t="shared" si="8"/>
        <v>0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0</v>
      </c>
      <c r="E92" s="421">
        <f t="shared" si="5"/>
        <v>0</v>
      </c>
      <c r="F92" s="422"/>
      <c r="G92" s="135" t="s">
        <v>572</v>
      </c>
      <c r="H92" s="138">
        <v>38</v>
      </c>
      <c r="I92" s="139">
        <f t="shared" si="9"/>
        <v>0</v>
      </c>
      <c r="J92" s="58">
        <f t="shared" si="8"/>
        <v>0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0</v>
      </c>
      <c r="E93" s="421">
        <f t="shared" ref="E93:E100" si="11">+D93</f>
        <v>0</v>
      </c>
      <c r="F93" s="422"/>
      <c r="G93" s="135" t="s">
        <v>572</v>
      </c>
      <c r="H93" s="138">
        <v>30</v>
      </c>
      <c r="I93" s="139">
        <f t="shared" si="9"/>
        <v>0</v>
      </c>
      <c r="J93" s="58">
        <f t="shared" si="8"/>
        <v>0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0</v>
      </c>
      <c r="E94" s="421">
        <f t="shared" si="11"/>
        <v>0</v>
      </c>
      <c r="F94" s="422"/>
      <c r="G94" s="135" t="s">
        <v>574</v>
      </c>
      <c r="H94" s="138">
        <v>30</v>
      </c>
      <c r="I94" s="139">
        <f t="shared" si="9"/>
        <v>0</v>
      </c>
      <c r="J94" s="58">
        <f t="shared" si="8"/>
        <v>0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0</v>
      </c>
      <c r="E95" s="421">
        <f t="shared" si="11"/>
        <v>0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0</v>
      </c>
      <c r="E96" s="421">
        <f t="shared" si="11"/>
        <v>0</v>
      </c>
      <c r="F96" s="422"/>
      <c r="G96" s="135" t="s">
        <v>574</v>
      </c>
      <c r="H96" s="138">
        <v>30</v>
      </c>
      <c r="I96" s="139">
        <f t="shared" si="9"/>
        <v>0</v>
      </c>
      <c r="J96" s="58">
        <f t="shared" si="8"/>
        <v>0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0</v>
      </c>
      <c r="E97" s="421">
        <f t="shared" si="11"/>
        <v>0</v>
      </c>
      <c r="F97" s="422"/>
      <c r="G97" s="135" t="s">
        <v>560</v>
      </c>
      <c r="H97" s="138">
        <v>38</v>
      </c>
      <c r="I97" s="139">
        <f t="shared" si="9"/>
        <v>0</v>
      </c>
      <c r="J97" s="58">
        <f t="shared" si="8"/>
        <v>0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0</v>
      </c>
      <c r="E98" s="421">
        <f t="shared" si="11"/>
        <v>0</v>
      </c>
      <c r="F98" s="422"/>
      <c r="G98" s="135" t="s">
        <v>565</v>
      </c>
      <c r="H98" s="138">
        <v>30</v>
      </c>
      <c r="I98" s="139">
        <f t="shared" si="9"/>
        <v>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0</v>
      </c>
      <c r="E99" s="421">
        <f t="shared" si="11"/>
        <v>0</v>
      </c>
      <c r="F99" s="422"/>
      <c r="G99" s="135" t="s">
        <v>560</v>
      </c>
      <c r="H99" s="138">
        <v>38</v>
      </c>
      <c r="I99" s="139">
        <f t="shared" si="9"/>
        <v>0</v>
      </c>
      <c r="J99" s="58">
        <f>+I99*C99</f>
        <v>0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3" t="s">
        <v>356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  <c r="AO1" s="783"/>
      <c r="AP1" s="783"/>
      <c r="AQ1" s="783"/>
      <c r="AR1" s="783"/>
      <c r="AS1" s="783"/>
      <c r="AT1" s="783"/>
      <c r="AU1" s="783"/>
      <c r="AV1" s="783"/>
      <c r="AW1" s="783"/>
      <c r="AX1" s="783"/>
      <c r="AY1" s="783"/>
      <c r="AZ1" s="783"/>
      <c r="BA1" s="783"/>
      <c r="BB1" s="783"/>
      <c r="BC1" s="783"/>
      <c r="BD1" s="783"/>
      <c r="BE1" s="783"/>
      <c r="BF1" s="783"/>
      <c r="BG1" s="783"/>
      <c r="BH1" s="783"/>
      <c r="BI1" s="783"/>
      <c r="BJ1" s="783"/>
      <c r="BK1" s="783"/>
      <c r="BL1" s="783"/>
      <c r="BM1" s="783"/>
      <c r="BN1" s="783"/>
      <c r="BO1" s="783"/>
      <c r="BP1" s="783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2">
        <v>1</v>
      </c>
      <c r="E7" s="782"/>
      <c r="F7" s="782">
        <f>+D7+1</f>
        <v>2</v>
      </c>
      <c r="G7" s="782"/>
      <c r="H7" s="782">
        <f>+F7+1</f>
        <v>3</v>
      </c>
      <c r="I7" s="782"/>
      <c r="J7" s="782">
        <f>+H7+1</f>
        <v>4</v>
      </c>
      <c r="K7" s="782"/>
      <c r="L7" s="782">
        <f>+J7+1</f>
        <v>5</v>
      </c>
      <c r="M7" s="782"/>
      <c r="N7" s="782">
        <f>+L7+1</f>
        <v>6</v>
      </c>
      <c r="O7" s="782"/>
      <c r="P7" s="782">
        <f>+N7+1</f>
        <v>7</v>
      </c>
      <c r="Q7" s="782"/>
      <c r="R7" s="782">
        <f>+P7+1</f>
        <v>8</v>
      </c>
      <c r="S7" s="782"/>
      <c r="T7" s="782">
        <f>+R7+1</f>
        <v>9</v>
      </c>
      <c r="U7" s="782"/>
      <c r="V7" s="782">
        <f>+T7+1</f>
        <v>10</v>
      </c>
      <c r="W7" s="782"/>
      <c r="X7" s="782">
        <f>+V7+1</f>
        <v>11</v>
      </c>
      <c r="Y7" s="782"/>
      <c r="Z7" s="782">
        <f>+X7+1</f>
        <v>12</v>
      </c>
      <c r="AA7" s="782"/>
      <c r="AB7" s="782">
        <f>+Z7+1</f>
        <v>13</v>
      </c>
      <c r="AC7" s="782"/>
      <c r="AD7" s="782">
        <f>+AB7+1</f>
        <v>14</v>
      </c>
      <c r="AE7" s="782"/>
      <c r="AF7" s="782">
        <f>+AD7+1</f>
        <v>15</v>
      </c>
      <c r="AG7" s="782"/>
      <c r="AH7" s="782">
        <f>+AF7+1</f>
        <v>16</v>
      </c>
      <c r="AI7" s="782"/>
      <c r="AJ7" s="782">
        <f>+AH7+1</f>
        <v>17</v>
      </c>
      <c r="AK7" s="782"/>
      <c r="AL7" s="782">
        <f>+AJ7+1</f>
        <v>18</v>
      </c>
      <c r="AM7" s="782"/>
      <c r="AN7" s="782">
        <f>+AL7+1</f>
        <v>19</v>
      </c>
      <c r="AO7" s="782"/>
      <c r="AP7" s="782">
        <f>+AN7+1</f>
        <v>20</v>
      </c>
      <c r="AQ7" s="782"/>
      <c r="AR7" s="782">
        <f>+AP7+1</f>
        <v>21</v>
      </c>
      <c r="AS7" s="782"/>
      <c r="AT7" s="782">
        <f>+AR7+1</f>
        <v>22</v>
      </c>
      <c r="AU7" s="782"/>
      <c r="AV7" s="782">
        <f>+AT7+1</f>
        <v>23</v>
      </c>
      <c r="AW7" s="782"/>
      <c r="AX7" s="782">
        <f>+AV7+1</f>
        <v>24</v>
      </c>
      <c r="AY7" s="782"/>
      <c r="AZ7" s="782">
        <f>+AX7+1</f>
        <v>25</v>
      </c>
      <c r="BA7" s="782"/>
      <c r="BB7" s="782">
        <f>+AZ7+1</f>
        <v>26</v>
      </c>
      <c r="BC7" s="782"/>
      <c r="BD7" s="782">
        <f>+BB7+1</f>
        <v>27</v>
      </c>
      <c r="BE7" s="782"/>
      <c r="BF7" s="782">
        <f>+BD7+1</f>
        <v>28</v>
      </c>
      <c r="BG7" s="782"/>
      <c r="BH7" s="782">
        <f>+BF7+1</f>
        <v>29</v>
      </c>
      <c r="BI7" s="782"/>
      <c r="BJ7" s="782">
        <f>+BH7+1</f>
        <v>30</v>
      </c>
      <c r="BK7" s="782"/>
      <c r="BL7" s="782">
        <f>+BJ7+1</f>
        <v>31</v>
      </c>
      <c r="BM7" s="782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2013-12-03T10:33:23Z</dcterms:modified>
</cp:coreProperties>
</file>